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BSI\EXERCICE 2024-2025\CLIENTS\BELZ\MAIRIE\DOCUMENTS DPGF + PIECES MARCHES POUR EXPERTISE\DPGF PARTIE COMMUNE\CADUC\"/>
    </mc:Choice>
  </mc:AlternateContent>
  <xr:revisionPtr revIDLastSave="0" documentId="13_ncr:1_{58B360DF-5F4D-4159-81B0-6B66608B38C5}" xr6:coauthVersionLast="47" xr6:coauthVersionMax="47" xr10:uidLastSave="{00000000-0000-0000-0000-000000000000}"/>
  <bookViews>
    <workbookView xWindow="-120" yWindow="-120" windowWidth="24240" windowHeight="13020" activeTab="1" xr2:uid="{3D5354E2-DBCB-484F-AA33-01DC27B075CD}"/>
  </bookViews>
  <sheets>
    <sheet name="PDG DEMOL DECONTA MEMBRANE" sheetId="26" r:id="rId1"/>
    <sheet name="DPGF DEMOL DECONTA MEMBRANE" sheetId="25" r:id="rId2"/>
    <sheet name="PDG GO" sheetId="5" r:id="rId3"/>
    <sheet name="DPGF GO" sheetId="6" r:id="rId4"/>
    <sheet name="PDG CHARP" sheetId="7" r:id="rId5"/>
    <sheet name="DPGF CHARP" sheetId="8" r:id="rId6"/>
    <sheet name="PDG ETANCH" sheetId="9" r:id="rId7"/>
    <sheet name="DPGF ETANCH" sheetId="10" r:id="rId8"/>
    <sheet name="PDG MENUI EXT" sheetId="11" r:id="rId9"/>
    <sheet name="DPGF MENUI EXT" sheetId="12" r:id="rId10"/>
    <sheet name="PDG MENUI INT" sheetId="13" r:id="rId11"/>
    <sheet name="DPGF MENUI INT" sheetId="14" r:id="rId12"/>
    <sheet name="PDG PLATRE" sheetId="15" r:id="rId13"/>
    <sheet name="DPGF PLATRE" sheetId="16" r:id="rId14"/>
    <sheet name="PDG CARRELAGE" sheetId="28" r:id="rId15"/>
    <sheet name="DPGF CARRELAGE" sheetId="27" r:id="rId16"/>
    <sheet name="PDG PEINT" sheetId="17" r:id="rId17"/>
    <sheet name="DPGF PEINT" sheetId="18" r:id="rId18"/>
    <sheet name="PDG ELECT" sheetId="19" r:id="rId19"/>
    <sheet name="DPGF" sheetId="20" r:id="rId20"/>
    <sheet name="PDG PLOMB" sheetId="21" r:id="rId21"/>
    <sheet name="DPGF PLOMB" sheetId="22" r:id="rId22"/>
  </sheets>
  <externalReferences>
    <externalReference r:id="rId23"/>
    <externalReference r:id="rId24"/>
    <externalReference r:id="rId25"/>
  </externalReferences>
  <definedNames>
    <definedName name="_SCG45">'[1]CHAR D'!$O$64</definedName>
    <definedName name="_SCH30">'[2]CHAR D'!$G$122</definedName>
    <definedName name="AG20H">'[2]PARA GO'!$G$185</definedName>
    <definedName name="AG20PAH">'[3]PARA GO'!$G$50</definedName>
    <definedName name="AG20R">'[3]PARA GO'!$G$199</definedName>
    <definedName name="APP">'[2]PARA GO'!$G$264</definedName>
    <definedName name="CALDH">'[3]CHAR D'!$G$100</definedName>
    <definedName name="CALRH">'[2]CHAR D'!$G$86</definedName>
    <definedName name="CARB">'[2]CARR - D'!$O$12</definedName>
    <definedName name="CARS">'[2]CARR - D'!$G$12</definedName>
    <definedName name="CEINTH">'[3]PARA GO'!$G$67</definedName>
    <definedName name="CHAH">'[2]CHAR D'!$G$38</definedName>
    <definedName name="CHAING">'[2]PARA GO'!$G$206</definedName>
    <definedName name="CHAINH">'[2]PARA GO'!$G$203</definedName>
    <definedName name="CHAPETH">'[3]PARA GO'!$G$61</definedName>
    <definedName name="CHNAH">'[2]CHAR D'!$O$38</definedName>
    <definedName name="CLDEUXF">'[2]PLA - S - D'!$G$51</definedName>
    <definedName name="CLUNEF">'[2]PLA - S - D'!$O$26</definedName>
    <definedName name="CUBEVSH">[3]TERRASSEMENT!$G$10</definedName>
    <definedName name="DALLAGET">'[2]PARA GO'!$G$115</definedName>
    <definedName name="DOUBLAGE">'[2]PLA - S - D'!$G$26</definedName>
    <definedName name="DRAINH">'[2]PARA GO'!$G$88</definedName>
    <definedName name="ENDUIT">'[2]PARA GO'!$G$291</definedName>
    <definedName name="FAIENCE">'[2]CARR - D'!$G$51</definedName>
    <definedName name="HOURDIS">'[2]PLA - S - D'!$G$65</definedName>
    <definedName name="HUISSERIES">'[2]PLA - S - D'!$B$44</definedName>
    <definedName name="LAZURE">'[2]PEIN - D'!$G$37</definedName>
    <definedName name="LINTH">'[2]PARA GO'!$G$220</definedName>
    <definedName name="PEINTM">'[2]PEIN - D'!$G$18</definedName>
    <definedName name="PERFOD">'[1]PLA - S - D'!$O$65</definedName>
    <definedName name="PERFOR">'[2]PLA - S - D'!$O$51</definedName>
    <definedName name="PLCAR">'[2]CARR - D'!$O$25</definedName>
    <definedName name="PLCARB">'[3]CARR - D'!$O$35</definedName>
    <definedName name="PLCHB">'[3]PARA GO'!$G$246</definedName>
    <definedName name="PLCVB">'[3]PARA GO'!$G$141</definedName>
    <definedName name="POTH">'[2]PARA GO'!$G$212</definedName>
    <definedName name="POTXH">'[3]PARA GO'!$G$74</definedName>
    <definedName name="POUTH">'[2]PARA GO'!$G$215</definedName>
    <definedName name="POUTHV">'[3]PARA GO'!$G$77</definedName>
    <definedName name="PVC">'[3]CARR - D'!$G$23</definedName>
    <definedName name="RAIDISH">'[3]PARA GO'!$G$71</definedName>
    <definedName name="RDT">'[2]PARA GO'!$G$262</definedName>
    <definedName name="RG">'[3]PARA GO'!$G$209</definedName>
    <definedName name="RH">'[2]PARA GO'!$G$208</definedName>
    <definedName name="RTH">'[2]PARA GO'!$P$185</definedName>
    <definedName name="SEMFH">'[3]PARA GO'!$G$42</definedName>
    <definedName name="SEMFI">'[3]PARA GO'!$G$47</definedName>
    <definedName name="SEUIL">'[2]PARA GO'!$G$266</definedName>
    <definedName name="THOROH">'[3]PARA GO'!$G$82</definedName>
    <definedName name="VRG">'[2]PARA GO'!$AB$163</definedName>
    <definedName name="VRH">'[2]PARA GO'!$AB$185</definedName>
    <definedName name="XXX" localSheetId="4">'[2]CHAR D'!$G$64</definedName>
    <definedName name="XXX" localSheetId="18">'[2]CHAR D'!$G$64</definedName>
    <definedName name="XXX" localSheetId="6">'[2]CHAR D'!$G$64</definedName>
    <definedName name="XXX" localSheetId="2">'[2]CHAR D'!$G$64</definedName>
    <definedName name="XXX" localSheetId="8">'[2]CHAR D'!$G$64</definedName>
    <definedName name="XXX" localSheetId="10">'[2]CHAR D'!$G$64</definedName>
    <definedName name="XXX" localSheetId="16">'[2]CHAR D'!$G$64</definedName>
    <definedName name="XXX" localSheetId="12">'[2]CHAR D'!$G$64</definedName>
    <definedName name="XXX" localSheetId="20">'[2]CHAR D'!$G$64</definedName>
    <definedName name="_xlnm.Print_Area" localSheetId="4">'PDG CHARP'!$A$1:$G$70</definedName>
    <definedName name="_xlnm.Print_Area" localSheetId="18">'PDG ELECT'!$A$1:$G$70</definedName>
    <definedName name="_xlnm.Print_Area" localSheetId="6">'PDG ETANCH'!$A$1:$G$70</definedName>
    <definedName name="_xlnm.Print_Area" localSheetId="2">'PDG GO'!$A$1:$G$70</definedName>
    <definedName name="_xlnm.Print_Area" localSheetId="8">'PDG MENUI EXT'!$A$1:$G$70</definedName>
    <definedName name="_xlnm.Print_Area" localSheetId="10">'PDG MENUI INT'!$A$1:$G$70</definedName>
    <definedName name="_xlnm.Print_Area" localSheetId="16">'PDG PEINT'!$A$1:$G$70</definedName>
    <definedName name="_xlnm.Print_Area" localSheetId="12">'PDG PLATRE'!$A$1:$G$70</definedName>
    <definedName name="_xlnm.Print_Area" localSheetId="20">'PDG PLOMB'!$A$1:$G$70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5" l="1"/>
  <c r="A3" i="27"/>
  <c r="H12" i="27"/>
  <c r="H13" i="27" s="1"/>
  <c r="H14" i="27" s="1"/>
  <c r="G17" i="28"/>
  <c r="H75" i="25"/>
  <c r="H76" i="25" s="1"/>
  <c r="H77" i="25" s="1"/>
  <c r="G17" i="26"/>
  <c r="A3" i="22"/>
  <c r="H15" i="22"/>
  <c r="H16" i="22" s="1"/>
  <c r="H17" i="22" s="1"/>
  <c r="G17" i="21"/>
  <c r="A3" i="20"/>
  <c r="H28" i="20"/>
  <c r="H29" i="20" s="1"/>
  <c r="H30" i="20" s="1"/>
  <c r="G17" i="19"/>
  <c r="A3" i="18"/>
  <c r="H19" i="18"/>
  <c r="H20" i="18" s="1"/>
  <c r="H21" i="18" s="1"/>
  <c r="G17" i="17"/>
  <c r="A3" i="16"/>
  <c r="E29" i="16"/>
  <c r="E31" i="16"/>
  <c r="H44" i="16"/>
  <c r="H45" i="16" s="1"/>
  <c r="H46" i="16" s="1"/>
  <c r="G17" i="15"/>
  <c r="A3" i="14"/>
  <c r="H10" i="14"/>
  <c r="H11" i="14" s="1"/>
  <c r="H12" i="14" s="1"/>
  <c r="G17" i="13"/>
  <c r="A3" i="12"/>
  <c r="H19" i="12"/>
  <c r="H20" i="12" s="1"/>
  <c r="H21" i="12" s="1"/>
  <c r="G17" i="11"/>
  <c r="A3" i="10"/>
  <c r="E18" i="10"/>
  <c r="E20" i="10"/>
  <c r="E23" i="10"/>
  <c r="E25" i="10"/>
  <c r="E27" i="10"/>
  <c r="E32" i="10"/>
  <c r="E36" i="10"/>
  <c r="H73" i="10"/>
  <c r="H74" i="10" s="1"/>
  <c r="H75" i="10" s="1"/>
  <c r="G17" i="9"/>
  <c r="A3" i="8"/>
  <c r="E23" i="8"/>
  <c r="H44" i="8"/>
  <c r="H45" i="8" s="1"/>
  <c r="H46" i="8" s="1"/>
  <c r="G17" i="7"/>
  <c r="A3" i="6"/>
  <c r="E41" i="6"/>
  <c r="E43" i="6"/>
  <c r="E47" i="6"/>
  <c r="E48" i="6"/>
  <c r="E49" i="6"/>
  <c r="E50" i="6"/>
  <c r="H72" i="6"/>
  <c r="H73" i="6" s="1"/>
  <c r="H74" i="6" s="1"/>
  <c r="G17" i="5"/>
</calcChain>
</file>

<file path=xl/sharedStrings.xml><?xml version="1.0" encoding="utf-8"?>
<sst xmlns="http://schemas.openxmlformats.org/spreadsheetml/2006/main" count="881" uniqueCount="406">
  <si>
    <t>Bureau d’Etudes Maxime Le Bihan - Laurent Le Guennec</t>
  </si>
  <si>
    <t xml:space="preserve">Locoal-Mendon, le </t>
  </si>
  <si>
    <t>Marie de BELZ</t>
  </si>
  <si>
    <t>34 Rue Général de Gaulle</t>
  </si>
  <si>
    <t>56550 BELZ</t>
  </si>
  <si>
    <t>Objet :</t>
  </si>
  <si>
    <t>Rénovation suite à sinistre incendie</t>
  </si>
  <si>
    <t>RECONSTRUCTIONS – RENOVATIONS</t>
  </si>
  <si>
    <t>BSI CONSEIL 08, Lot. de Keroulin – Route de Locoal – 56 550 Locoal Mendon – Tél. 02 97 86 72 44</t>
  </si>
  <si>
    <t>contact@bsi-conseil.fr</t>
  </si>
  <si>
    <t>T.V.A. Intracommunautaire : FR 49892129156</t>
  </si>
  <si>
    <t>Décomposition du Prix Global et Forfaitaire - DCE</t>
  </si>
  <si>
    <t>N°</t>
  </si>
  <si>
    <t>Désignation</t>
  </si>
  <si>
    <t>Réf. et Observations de l'entreprise</t>
  </si>
  <si>
    <t>U</t>
  </si>
  <si>
    <t>Qté</t>
  </si>
  <si>
    <t>Qté ent.</t>
  </si>
  <si>
    <t>Prix Unitaire</t>
  </si>
  <si>
    <t>Montant HT</t>
  </si>
  <si>
    <t>MONTANT HT</t>
  </si>
  <si>
    <t>MONTANT TTC</t>
  </si>
  <si>
    <t>Cachet et signature de l'entreprise</t>
  </si>
  <si>
    <t>Bon pour accord</t>
  </si>
  <si>
    <t>Ft</t>
  </si>
  <si>
    <t>m²</t>
  </si>
  <si>
    <t>Partie commune</t>
  </si>
  <si>
    <t>u</t>
  </si>
  <si>
    <t>TVA - 10,00%</t>
  </si>
  <si>
    <t>Divers</t>
  </si>
  <si>
    <t>Nettoyage du chantier de vos ouvrages au fur et à mesure de vos interventions</t>
  </si>
  <si>
    <t>Compte prorata, pourcentage à déterminer par l'entreprise suivant l'estimation de ses besoins</t>
  </si>
  <si>
    <t>S.A.R.L. au capital de 5 000€ – R.C.S. B 892 129 156 – Siret 892 129 156 000 14 – Code APE 7111Z</t>
  </si>
  <si>
    <t>Décomposition du prix global et forfaitaire 
DPGF</t>
  </si>
  <si>
    <t>02.7</t>
  </si>
  <si>
    <t>02.6</t>
  </si>
  <si>
    <t>Localisation : ensemble des membranes décrites ci-dessus</t>
  </si>
  <si>
    <t>Dépose de la membrane et des protections après mise hors d’eau compris traitement des déchets.</t>
  </si>
  <si>
    <t>02.5</t>
  </si>
  <si>
    <t xml:space="preserve">Localisation : sur l'ensemble du mur du pignon mitoyen côté EST jusqu'à la hauteur du faîtage </t>
  </si>
  <si>
    <t>Localisation : sur l'ensemble du mur du pignon de refend côté OUEST du logement 7</t>
  </si>
  <si>
    <t>ml</t>
  </si>
  <si>
    <t>Localisation : sur l'ensemble des têtes de mur du pignon de refend côté OUEST du logement 7</t>
  </si>
  <si>
    <t>Localisation : sur l'ensemble des têtes de mur en dératellement côté NORD et SUD</t>
  </si>
  <si>
    <t>Réalisation d’un recouvrement par bâche des têtes de mur et pignons</t>
  </si>
  <si>
    <t>02.4</t>
  </si>
  <si>
    <t>Localisation : au droit de la cage d'escalier</t>
  </si>
  <si>
    <t>Mise en place d’une évacuation d’eau par les escaliers compris réalisation d'une trappe</t>
  </si>
  <si>
    <t>Localisation : sur l'ensemble de la trémie de l'escalier</t>
  </si>
  <si>
    <t>Réalisation d’une plateforme au dessus de la cage d'escalier pour mise en place de la membrane y compris étais</t>
  </si>
  <si>
    <t>02.3</t>
  </si>
  <si>
    <t>Localisation : laisser 4 plaques à disposition</t>
  </si>
  <si>
    <t>Mise à disposition de panneaux en contre plaqué (mise à disposition du lot maçonnerie, charpente et couverture à déplacer suivant les besoins des entreprises)</t>
  </si>
  <si>
    <t>02.2</t>
  </si>
  <si>
    <t>Localisation : sur l'ensemble des logements 7 et 8 y compris cage d'escalier dans le même alignement</t>
  </si>
  <si>
    <t>Réalisation d’une étanchéité par membrane sur le plancher du dernier étage compris relevé 0,30 cm murs périphériques.</t>
  </si>
  <si>
    <t>02.1</t>
  </si>
  <si>
    <t xml:space="preserve">LOT N°3 - GROS ŒUVRE </t>
  </si>
  <si>
    <t xml:space="preserve">DOE avec un minimum de 1 dossier papier (maître d’ouvrage) et deux clés USB (maître d’ouvrage et maître d’œuvre). </t>
  </si>
  <si>
    <t>03.23</t>
  </si>
  <si>
    <t>Localisation : réparation des fissures visibles</t>
  </si>
  <si>
    <t>Localisation : reprise de l'enduit au droit du froton en façade SUD du logement 8 compris reprise des modénatures dito existant</t>
  </si>
  <si>
    <t>Localisation : reprise au droit des tableaux et linteaux en façade SUD de l'ensemble des menuiseries des logements 7 et 8</t>
  </si>
  <si>
    <t>Reprise et réparation des enduits grattés dito existant suite aux diverses reprises en façade SUD compris dégradage en amont pour reprise</t>
  </si>
  <si>
    <t>03.22</t>
  </si>
  <si>
    <t>Enduit</t>
  </si>
  <si>
    <t>Localisation : pour l'ensemble des réseaux EP du bâtiment</t>
  </si>
  <si>
    <t>03.21</t>
  </si>
  <si>
    <t>Localisation : en façade SUD sur mur au droit de la verrière sur la cage d'escalier</t>
  </si>
  <si>
    <t>Localisation : en façade NORD du logement 8 (menuiserie en feuillure)</t>
  </si>
  <si>
    <t>Localisation : en façade SUD du logement 8 (menuiserie en applique int)</t>
  </si>
  <si>
    <t>Localisation : en façade SUD du logement 7 (menuiserie en applique int)</t>
  </si>
  <si>
    <t xml:space="preserve">Démolition et reprise des bandes de dressement en périphérie des menuiseries extérieures </t>
  </si>
  <si>
    <t>03.20</t>
  </si>
  <si>
    <t>Localisation : en façade EST pour la menuiserie d'accès à la cage d'escalier</t>
  </si>
  <si>
    <t>03.19</t>
  </si>
  <si>
    <t>Localisation : en façade SUD en périphérie de la verrière sur la cage d'escalier</t>
  </si>
  <si>
    <t>Localisation : en façade NORD du logement 8 sur appuis pierre</t>
  </si>
  <si>
    <t>Localisation : en façade SUD du logement 8</t>
  </si>
  <si>
    <t>Localisation : en façade SUD du logement 7</t>
  </si>
  <si>
    <t>03.18</t>
  </si>
  <si>
    <t>Localisation : pour les 2 fermes du logement 8 et la ferme du logement 7</t>
  </si>
  <si>
    <t>Prévoir les réservations pour le scellement des fermes</t>
  </si>
  <si>
    <t>03.17</t>
  </si>
  <si>
    <t>Localisation : sur la longueur de la façade NORD des logements 7 et 8</t>
  </si>
  <si>
    <t>03.16</t>
  </si>
  <si>
    <t>Localisation : sur la longueur de la façade SUD des logements 7 et 8</t>
  </si>
  <si>
    <t>03.15</t>
  </si>
  <si>
    <t>Localisation : réparation du froton à partir de la corniche en façade SUD du logement 8</t>
  </si>
  <si>
    <t>Réparation du froton de la lucarne en parpaing ou béton compris linteau</t>
  </si>
  <si>
    <t>03.14</t>
  </si>
  <si>
    <t>03.13</t>
  </si>
  <si>
    <t>03.12</t>
  </si>
  <si>
    <t>Localisation : sur l'ensemble des façades NORD et SUD</t>
  </si>
  <si>
    <t>03.11</t>
  </si>
  <si>
    <t>Localisation : sur le pignon OUEST du logement 7</t>
  </si>
  <si>
    <t xml:space="preserve">Rampannage armé formant chaînage sur le mur de refend </t>
  </si>
  <si>
    <t>03.10</t>
  </si>
  <si>
    <t>Maçonnerie</t>
  </si>
  <si>
    <t>03.9</t>
  </si>
  <si>
    <t>Localisation : échafaudage sur le pignon OUEST du logement 7</t>
  </si>
  <si>
    <t>Mise en place d'un échafaudage intérieur pour reprise de la maçonnerie</t>
  </si>
  <si>
    <t>03.8</t>
  </si>
  <si>
    <t>m</t>
  </si>
  <si>
    <t>Localisation : échafaudage à prévoir sur l'ensemble des façades NORD et SUD compris décroché en façade SUD au droit des toitures terrasses (pose et dépose)</t>
  </si>
  <si>
    <t>Mise en place d'un échafaudage au début du chantier et mise à disposition des autres entreprises (charpente et couverture) et pour les enduits compris dépose et repli. Compris +1,00ml au dessus de l'égout et en débord.</t>
  </si>
  <si>
    <t>03.7</t>
  </si>
  <si>
    <t>Localisation : au droit du chantier</t>
  </si>
  <si>
    <t>Fourniture et pose d'un panneau de chantier de dimension minnimum 2,00x 3,50m ht et comportera les indications réglementaires</t>
  </si>
  <si>
    <t>Localisation : au droit du chantier pour l'accès au commerce</t>
  </si>
  <si>
    <t>Mise en œuvre de signalétique règlementaire du chantier et pour les commerces avec fléchages directionnels</t>
  </si>
  <si>
    <t>Localisation : au droit de l'accès de chantier</t>
  </si>
  <si>
    <t>Fourniture et pose d’un portail 2 vantaux de chantier provisoire de 4,00m de largeur à 2 vantaux avec système de verrouillage accessible aux pompiers en cas d’intervention</t>
  </si>
  <si>
    <t>Localisation : sur le pourtour de la zone de stockage, du chantier et accès chantier</t>
  </si>
  <si>
    <r>
      <t xml:space="preserve">Mise en œuvre de clôture grillagée de 2.00m de hauteur de type HERAS fixée sur plots béton avec collier de sécurité 
</t>
    </r>
    <r>
      <rPr>
        <b/>
        <i/>
        <sz val="11"/>
        <color theme="1"/>
        <rFont val="Times New Roman"/>
        <family val="1"/>
      </rPr>
      <t>Nota :  prévoir toutes les sujétions de mise en clôture permettant l'accès aux commerces du RDC</t>
    </r>
  </si>
  <si>
    <t>Localisation : pour la durée du chantier emplacement à définir en phase EXE</t>
  </si>
  <si>
    <t>Mise en place d'un WC chimique compris nettoyage de la base vie durant le chantier et enlèvement en fin de travaux</t>
  </si>
  <si>
    <t>Mise en place de bungalow chantier avec bureau et réfectoire compris nettoyage de la base vie durant le chantier et enlèvement en fin de travaux</t>
  </si>
  <si>
    <t>Intallation de chantier</t>
  </si>
  <si>
    <t>LOT N°4 - CHARPENTE BOIS</t>
  </si>
  <si>
    <t>04.14</t>
  </si>
  <si>
    <t>04.13</t>
  </si>
  <si>
    <t>Localisation : sur les voliges et chevrons en débord des bas de pente de la lucarne côté NORD du logement 8</t>
  </si>
  <si>
    <t>Localisation : partiellement pour les fermes visibles dans les logements 7 et 8</t>
  </si>
  <si>
    <t>L’entrepreneur devra le rabotage de l’ensemble des bois restants apparents dito existant</t>
  </si>
  <si>
    <t>04.12</t>
  </si>
  <si>
    <t>Localisation : chevêtre pour châssis 78/98 coté NORD du logement 7</t>
  </si>
  <si>
    <t>Localisation : chevêtre pour châssis 78/98 coté NORD du logement 8</t>
  </si>
  <si>
    <t>Localisation : chevêtre pour châssis 78/98 de type VFE coté SUD du logement 8</t>
  </si>
  <si>
    <t>Réalisation de chevêtre en bois massif en SDN traité, de section du commerce pour châssis de toit</t>
  </si>
  <si>
    <t>04.11</t>
  </si>
  <si>
    <t>Localisation : au droit du palier de l'escalier</t>
  </si>
  <si>
    <t>Réalisation d'une trémie dans faux solivage pour accès à la VMC en comble</t>
  </si>
  <si>
    <t>04.10</t>
  </si>
  <si>
    <r>
      <t xml:space="preserve">Réalisation d'un faux solivage 8/20 support du plafond réalisés en SDN traité, espacés tous les 1.20 m d'axe en axe compris fourrures nécessaires et entretoise.
</t>
    </r>
    <r>
      <rPr>
        <b/>
        <i/>
        <sz val="11"/>
        <color theme="1"/>
        <rFont val="Times New Roman"/>
        <family val="1"/>
      </rPr>
      <t>Nota : l'entraxe des entretoises devra être prévu de sorte à permettre la fixation des plaques de plafond à enduire fixés mécaniquement sous le faux solivage</t>
    </r>
  </si>
  <si>
    <t>04.9</t>
  </si>
  <si>
    <t>Cubature à préciser</t>
  </si>
  <si>
    <t>Contre chevrons en bois massif en SDN traité, de section du commerce, avec un écartement à l’identique du bâtiment attenant avec un maximum maxi de 0,40 m d'axe en axe pour pose des plaques à enduire</t>
  </si>
  <si>
    <t>04.8</t>
  </si>
  <si>
    <t>04.7</t>
  </si>
  <si>
    <r>
      <t xml:space="preserve">Localisation : sur l'ensemble des lucarnes des logements 7 et 8 compris chevrons de rive pour réalisation d'un bardelis ardoise
</t>
    </r>
    <r>
      <rPr>
        <b/>
        <i/>
        <sz val="10"/>
        <color theme="1"/>
        <rFont val="Times New Roman"/>
        <family val="1"/>
      </rPr>
      <t>Nota : prévoir un débord sur la lucarne côté NORD du logement 8</t>
    </r>
  </si>
  <si>
    <t>Localisation : sur l'ensemble des logements 7 et 8 et cage d'escalier</t>
  </si>
  <si>
    <t xml:space="preserve">Chevrons en bois massif en SDN traité, de section du commerce, avec un écartement à l’identique du bâtiment attenant avec un maximum maxi de 0,50 m d'axe en axe. </t>
  </si>
  <si>
    <t>04.6</t>
  </si>
  <si>
    <t>Localisation : pannes sur l'ensemble des lucarnes des logements 7 et 8</t>
  </si>
  <si>
    <t>Localisation : pannes intermédiaire sur l'ensemble de la longueur des logements 7 et 8</t>
  </si>
  <si>
    <t>Localisation : pannes sablière sur l'ensemble de la longueur des logements 7 et 8</t>
  </si>
  <si>
    <t>Localisation : panne faîtière sur l'ensemble de la longueur des logements 7 et 8</t>
  </si>
  <si>
    <t xml:space="preserve">Fourniture et pose d'une charpente non assemblée en SDN composé pannes faîtière, sablière et intermédiaire
Classement structurel C24 minimum, classe d’emploi 2, avec traitement par trempage </t>
  </si>
  <si>
    <t>04.5</t>
  </si>
  <si>
    <t>Localisation : sur le pignon mitoyen du logement 8</t>
  </si>
  <si>
    <t>Localisation : sur le pignon de refend du logement 7</t>
  </si>
  <si>
    <t>Fourniture et pose de murallière pour fixation des pannes</t>
  </si>
  <si>
    <t>04.4</t>
  </si>
  <si>
    <t>Localisation : ensemble des fermes des logements 7 et 8</t>
  </si>
  <si>
    <t>Scellement des fermes dans les réservations de la maçonnerie</t>
  </si>
  <si>
    <t>04.3</t>
  </si>
  <si>
    <t>Localisation : ensemble de la ferme du logement 7</t>
  </si>
  <si>
    <t>Localisation : ensemble des fermes du logement 8</t>
  </si>
  <si>
    <t xml:space="preserve">Fourniture et pose d'une charpente assemblée en SDN composé de ferme double pente à entrait retroussé avec jambe de force et blochet sur dératellement
Classement structurel GL24 minimum, classe d’emploi 2, avec traitement par trempage </t>
  </si>
  <si>
    <t>04.2</t>
  </si>
  <si>
    <t>Localisation : pour l'ensemble de la charpente décrite ci-dessous</t>
  </si>
  <si>
    <t xml:space="preserve">Etude de dimensionnement et moyen de levage </t>
  </si>
  <si>
    <t>04.1</t>
  </si>
  <si>
    <t>LOT N°5 - COUVERTURE ARDOISE - ETANCHEITE</t>
  </si>
  <si>
    <t>Localisation : Trop plein à créer sur chaque toiture terrasse côté EST et OUEST</t>
  </si>
  <si>
    <t>Mise en conformité</t>
  </si>
  <si>
    <t xml:space="preserve">Percement et fourniture et pose de trop pleins de section au moins égale à l'EEP correspondante avec diamètre d'au moins 60 mm </t>
  </si>
  <si>
    <t>05.25</t>
  </si>
  <si>
    <t>05.24</t>
  </si>
  <si>
    <t>05.23</t>
  </si>
  <si>
    <t>Localisation : ensemble des EEP en façade SUD</t>
  </si>
  <si>
    <t xml:space="preserve">Remplacement des naissances EP dito existant compris dépose des existantes en amont </t>
  </si>
  <si>
    <t>05.22</t>
  </si>
  <si>
    <t>Eaux pluviales</t>
  </si>
  <si>
    <t>Localisation : en protection du relevé côté SUD de la verrière</t>
  </si>
  <si>
    <t>Fourniture et pose de bavette couvertine en zinc quartz compris finition à ourlet côté extérieur et relevé sous verrière</t>
  </si>
  <si>
    <t>05.21</t>
  </si>
  <si>
    <t>Localisation : en protection des relevés d'étanchéité contre acrotère</t>
  </si>
  <si>
    <t>05.20</t>
  </si>
  <si>
    <t>Localisation : en protection des relevés d'étanchéité contre façade</t>
  </si>
  <si>
    <t>Fourniture et pose de bande solin compris solin au mortier de ciment couleur dito enduit</t>
  </si>
  <si>
    <t>05.19</t>
  </si>
  <si>
    <t>Localisation : en périphérie de l'ensemble des toitures terrasses de part et d'autre de la verrière de la cage d'escalier</t>
  </si>
  <si>
    <t xml:space="preserve">Réalisation des relevés d'étanchéité adapté à la surface courante compris fourniture et pose de costière métallique </t>
  </si>
  <si>
    <t>05.18</t>
  </si>
  <si>
    <t>Localisation : sur l'ensemble des toitures terrasses de part et d'autre de la verrière de la cage d'escalier</t>
  </si>
  <si>
    <t>Mise en œuvre d'une étanchéité bicouche par membrane EPDM fixée mécaniquement compris recouvrement et bande périmétrique armée</t>
  </si>
  <si>
    <t>05.17</t>
  </si>
  <si>
    <t>Mise en œuvre d'un isolant PIR en polyuréthane recouvert d'un parement en voile minéral aux deux faces épaisseur 140mm R=5,60 m².K/W</t>
  </si>
  <si>
    <t>05.16</t>
  </si>
  <si>
    <t>Mise en œuvre d'un pare vapeur adapté au support et au revêtement d'étanchéité</t>
  </si>
  <si>
    <t>05.15</t>
  </si>
  <si>
    <t>Nota : support existant</t>
  </si>
  <si>
    <t>ETANCHEITE</t>
  </si>
  <si>
    <t>Localisation : sorties de la VMC simple flux des logements 7 et 8 en coordination avec l'électricien</t>
  </si>
  <si>
    <t>Localisation : sorties des ventilations primaires des logements 7 et 8</t>
  </si>
  <si>
    <t>Fourniture et pose de sortie de toit encastrées type VMZ INTEGRA de chez VMZINC nombre à adpater suivant section de la sortie</t>
  </si>
  <si>
    <t>05.14</t>
  </si>
  <si>
    <t>Localisation : sur l'ensemble de la couverture des logements 7 et 8</t>
  </si>
  <si>
    <t>Fourniture et pose de chatières d'aération encastrées type VMZ INTEGRA de chez VMZINC en partie basse et en partie haute à 1,00 m des faîtages (quantité et section des ventilations à déterminer selon DTU)</t>
  </si>
  <si>
    <t>05.13</t>
  </si>
  <si>
    <t>Sortie de toiture</t>
  </si>
  <si>
    <t>Localisation : ensemble des descentes EP en façade NORD et SUD</t>
  </si>
  <si>
    <r>
      <t xml:space="preserve">Fourniture et pose de descente d'eau pluviale en PVC dito exitant compris raccordement dans les regard EP en pied de façade le cas échéant
</t>
    </r>
    <r>
      <rPr>
        <b/>
        <i/>
        <sz val="11"/>
        <color theme="1"/>
        <rFont val="Times New Roman"/>
        <family val="1"/>
      </rPr>
      <t>Nota : les DEP côté EST seront raccordées sur les descentes du bâtiment voisin</t>
    </r>
  </si>
  <si>
    <t>05.12</t>
  </si>
  <si>
    <t xml:space="preserve">Localisation : sur chaque versant de la couverture </t>
  </si>
  <si>
    <r>
      <t xml:space="preserve">Raccord entre la gouttière neuve et l'existante par le biais d'une étanchéité compris toutes sujétions de mise en œuvre afin de garantir une parfaite étanchéité 
</t>
    </r>
    <r>
      <rPr>
        <b/>
        <i/>
        <sz val="11"/>
        <color theme="1"/>
        <rFont val="Times New Roman"/>
        <family val="1"/>
      </rPr>
      <t>Nota : pas de soudure possible entre du zinc neuf et vieux</t>
    </r>
  </si>
  <si>
    <t>05.10</t>
  </si>
  <si>
    <t>Localisation : en bas de pentes des versants NORD et SUD des logements 7 et 8</t>
  </si>
  <si>
    <t>Fourniture et pose d'une gouttière nantaise en zinc naturel y compris accessoires (crochets, talons, naissances, dilatations, soudures, etc..).</t>
  </si>
  <si>
    <t>Nota : les châssis de toit sont prévus dans les parties privatives des logements</t>
  </si>
  <si>
    <t>Réalisation d'un doubli en zinc naturel en bas de pente</t>
  </si>
  <si>
    <t>05.9</t>
  </si>
  <si>
    <r>
      <t xml:space="preserve">Localisation : habillage des rives au droit de l'ensemble des lucarnes des logements 7 et 8
</t>
    </r>
    <r>
      <rPr>
        <b/>
        <i/>
        <sz val="10"/>
        <color theme="1"/>
        <rFont val="Times New Roman"/>
        <family val="1"/>
      </rPr>
      <t>Nota : prévoir une ardoise décorative en pointe de rive sur la lucarne côté NORD dito existant</t>
    </r>
  </si>
  <si>
    <t>Bardelis ardoise au droits des rives latérales des lucarnes</t>
  </si>
  <si>
    <t>05.8</t>
  </si>
  <si>
    <t>Localisation : ensemble des rives contre les lucarnes contre les frontons béton/pierre et sous habillage ardoise des joues des lucarnes</t>
  </si>
  <si>
    <t>Localisation : ensemble des rives contre bâtiment mitoyen côté EST</t>
  </si>
  <si>
    <t>Traitement de la rive en solin par la mise en œuvre d'un noquet, d'une bande solin et d'un solin au mortier de chaux couleur pierre</t>
  </si>
  <si>
    <t>05.7</t>
  </si>
  <si>
    <t>Localisation : ensemble des noues au droit des lucarnes</t>
  </si>
  <si>
    <t xml:space="preserve">Traitement des noues par mise en œuvre d'un noquet en zinc anthra </t>
  </si>
  <si>
    <t>05.6</t>
  </si>
  <si>
    <t>Localisation : sur l'ensemble de la couverture des logements 7 et 8 compris lucarnes</t>
  </si>
  <si>
    <t xml:space="preserve">Fourniture et pose d'un faîtage en terre cuite à emboîtement de teinte dito existant </t>
  </si>
  <si>
    <t>05.5</t>
  </si>
  <si>
    <t>Raccord soigné entre la couverture neuve et existante</t>
  </si>
  <si>
    <t>05.4</t>
  </si>
  <si>
    <t>Localisation : sur l'ensemble des joues des lucarnes</t>
  </si>
  <si>
    <t>05.3</t>
  </si>
  <si>
    <t>05.2</t>
  </si>
  <si>
    <t>Couverture</t>
  </si>
  <si>
    <t>05.1</t>
  </si>
  <si>
    <t>COUVERTURE ARDOISE</t>
  </si>
  <si>
    <t>LOT N°6 - MENUISERIES EXTERIEURES</t>
  </si>
  <si>
    <t>06.5</t>
  </si>
  <si>
    <t>06.4</t>
  </si>
  <si>
    <t>Localisation : en toiture de la cage d'escalier</t>
  </si>
  <si>
    <r>
      <t xml:space="preserve">Ensemble vitré avec vitrage PF1/2h en toiture sur 3 côtés de type verrière composé d'une partie en rampant avec 2 fixes de 1,80x 2,20m ht et 2 fixes verticaux latéraux de part et d'autre de 2,00 x 1,00 m ht compris toutes sujétions de mise en oeuvre pour une parfaite éctanchéité avec les ouvrages de maçonnerie
</t>
    </r>
    <r>
      <rPr>
        <b/>
        <i/>
        <sz val="11"/>
        <color theme="1"/>
        <rFont val="Times New Roman"/>
        <family val="1"/>
      </rPr>
      <t>Nota :  prévoir toutes les sujétions de jonction avec la bavette couvertine pour une parfaite étanchéité</t>
    </r>
    <r>
      <rPr>
        <sz val="11"/>
        <color theme="1"/>
        <rFont val="Times New Roman"/>
        <family val="1"/>
      </rPr>
      <t xml:space="preserve">
</t>
    </r>
    <r>
      <rPr>
        <b/>
        <i/>
        <sz val="11"/>
        <color theme="1"/>
        <rFont val="Times New Roman"/>
        <family val="1"/>
      </rPr>
      <t>Nota : le vitrage devra être PF1/2h car la verrière se trouve à moins de 4 m des châssis en façade SUD des logements 7 et 8</t>
    </r>
  </si>
  <si>
    <t>06.3</t>
  </si>
  <si>
    <t>06.2</t>
  </si>
  <si>
    <t>Localisation : ensemble vitré en façade EST</t>
  </si>
  <si>
    <t>Ensemble vitré de 2,00 x 2,50 m ht composé d'un ouvrant à l'anglaise de 1,00 x 2,15 m ht + d'une imposte fixe de 1,00 x 0,35 m ht +  d'un fixe latéral avec recoupement horizontal de 0,85 x 2,50 m ht + d'un fixe latéral remplissage plein de 0,15 x 2,50 m ht compris toutes sujétions de mise en oeuvre pour une parfaite éctanchéité avec les ouvrages de maçonnerie</t>
  </si>
  <si>
    <t>06.1</t>
  </si>
  <si>
    <t>Les vitrages seront de type 44.2 feuilletés 2 faces.</t>
  </si>
  <si>
    <t xml:space="preserve">Fourniture et pose de menuiseries aluminium monocolor isolantes laquées RAL 7016 dito existant à rupture de pont thermique avec double-vitrage, compris bâti avec pièces d’appui, paumelles, crémone encastrée avec bouton intérieur, fausses tapées d’isolation et précadres (selon les cas) et quincaillerie complète.  </t>
  </si>
  <si>
    <t>LOT N°7 - MENUISERIES INTERIEURES</t>
  </si>
  <si>
    <t>Localisation : en plafond au droit du palier de l'escalier pour accès au groupe VMC</t>
  </si>
  <si>
    <t>07.1</t>
  </si>
  <si>
    <t>LOT N°8 - PLATRERIE</t>
  </si>
  <si>
    <t>08.10</t>
  </si>
  <si>
    <t>08.9</t>
  </si>
  <si>
    <t>08.8</t>
  </si>
  <si>
    <t>Localisation : sur les plafonds à reprendre au R+1 en partie droite et en rampant de la cage d'escalier jusqu'à la poutre au dessus des emmarchements</t>
  </si>
  <si>
    <t>Mise en œuvre d'un enduit plâtre compris toutes sujétions de mise en œuvre pour une parfaite finition</t>
  </si>
  <si>
    <t>Localisation : plafond à reprendre au R+1 en partie droite et en rampant de la cage d'escalier jusqu'à la poutre au dessus des emmarchements</t>
  </si>
  <si>
    <t>Fourniture et pose de plafond en plaque à enduire type Gyplat ou équivalent fixé mécaniquement sur contre chevronnage et sous faux solivage</t>
  </si>
  <si>
    <t>08.7</t>
  </si>
  <si>
    <t>Plafonds</t>
  </si>
  <si>
    <t>Localisation : au droit des rampants de la cage d'escalier jusqu'à la poutre au dessus des emmarchements</t>
  </si>
  <si>
    <t>Fourniture et pose d'un isolant de type Isoconfort 35 de chez Isover épaisseur 240 mm R=6,85 m².K/W</t>
  </si>
  <si>
    <t>08.6</t>
  </si>
  <si>
    <t>Localisation : au droit du plafond droit de la cage d'escalier au R+1 dans faux solivage</t>
  </si>
  <si>
    <t>Fourniture et pose d'un isolant de type Isoconfort 35 de chez Isover épaisseur 300 mm R=8,55 m².K/W</t>
  </si>
  <si>
    <t>08.5</t>
  </si>
  <si>
    <t>Isolation toiture</t>
  </si>
  <si>
    <t>Localisation : au droit de l'ensemble des traversées en combles entre les logements et la cage d'escalier en coordination avec les lots fluides</t>
  </si>
  <si>
    <t>Calfeutrement CF au droit de l'ensemble des traversées de la cloison SAA 120 des réseaux et autres passant d'un comble à l'autre</t>
  </si>
  <si>
    <t>08.4</t>
  </si>
  <si>
    <t>Localisation : cloison séparative jusque sous couverture des logements 7 et 8 avec la cage d'escalier</t>
  </si>
  <si>
    <t>08.3</t>
  </si>
  <si>
    <t>Cloisons</t>
  </si>
  <si>
    <t>Localisation : raccord d'enduit en périphérie de la porte palière du logement 6</t>
  </si>
  <si>
    <t>Localisation : raccord d'enduit sur mur en parpaing suite à la dépose de la verrière et sur les tranches des parpaings suite à la dépose des doublages</t>
  </si>
  <si>
    <t xml:space="preserve">Localisation :enduit sur doublage sur la poutre en jonction avec le rampant de la cage d'escalier y compris retour en sous face de la poutre </t>
  </si>
  <si>
    <t>Localisation : enduit sur l'ensemble des doublages en partie haute suite au remplacement de la verrière et du châssis</t>
  </si>
  <si>
    <t xml:space="preserve">Localisation : enduit sur reprise partielle des doublages de la cage d'escalier suite au remplacement du châssis </t>
  </si>
  <si>
    <t>08.2</t>
  </si>
  <si>
    <t>Localisation : reprise du doublage sur la poutre en jonction avec le rampant de la cage d'escalier suite à la dépose des plafonds</t>
  </si>
  <si>
    <t>Localisation : reprise de l'ensemble des doublages en partie haute suite au remplacement de la verrière et du châssis</t>
  </si>
  <si>
    <t xml:space="preserve">Localisation : provision de reprise partielle des doublages de la cage d'escalier suite au remplacement du châssis </t>
  </si>
  <si>
    <t>Reprise partielle des doublages en brique platrière + isolant type polystyrène suite aux réfections diverses</t>
  </si>
  <si>
    <t>08.1</t>
  </si>
  <si>
    <t>Doublages</t>
  </si>
  <si>
    <t>Partie Commune</t>
  </si>
  <si>
    <t>LOT N°10 - PEINTURE-RAVALEMENT</t>
  </si>
  <si>
    <t>10.6</t>
  </si>
  <si>
    <t>10.5</t>
  </si>
  <si>
    <t>10.4</t>
  </si>
  <si>
    <t>Localisation : pour la façade SUD et EST à l'amplomb des logements 7 et 8 et la cage d'escalier</t>
  </si>
  <si>
    <t>Mise en  œuvre d'une peinture D3 en 2 couches sur les enduits existants et les raccords en enduit neuf compris sur les modénatures de façade</t>
  </si>
  <si>
    <t>10.3</t>
  </si>
  <si>
    <t>Nettoyage des façades à haute pression adapté au support compris solution antimousse</t>
  </si>
  <si>
    <t>10.2</t>
  </si>
  <si>
    <t>L’installation des échafaudages et des protections nécessaires pour l’exécution de ses travaux compris dépose et repli.</t>
  </si>
  <si>
    <t>10.1</t>
  </si>
  <si>
    <t>LOT N°11 - ELECTRICITE-VMC-CHAUFFAGE</t>
  </si>
  <si>
    <t>11.8</t>
  </si>
  <si>
    <t>Nota : Sortie en toiture prévue au lot couverture</t>
  </si>
  <si>
    <t>Nota : entrées d'air prévues dans les parties privatives</t>
  </si>
  <si>
    <t>Nota : bouches d'extraction prévues dans les parties privatives</t>
  </si>
  <si>
    <t xml:space="preserve">Ens </t>
  </si>
  <si>
    <t>Localisation : distribution vers les pièces humides des logements 7 et 8</t>
  </si>
  <si>
    <t>Réseau de gaines souples de ventilation pour distribution dans les logements</t>
  </si>
  <si>
    <t>11.7</t>
  </si>
  <si>
    <t>Localisation : groupe VMC en comble au dessus du palier du R+1 de la cage d'escalier</t>
  </si>
  <si>
    <t>Fourniture et pose d'une VMC Hygro B commune aux deux logements</t>
  </si>
  <si>
    <t>11.6</t>
  </si>
  <si>
    <t>Localisation : alimentation du groupe VMC en comble au dessus du palier du R+1 de la cage d'escalier</t>
  </si>
  <si>
    <t>Reprise de l’alimentation de la VMC en comble</t>
  </si>
  <si>
    <t>11.5</t>
  </si>
  <si>
    <t>11.4</t>
  </si>
  <si>
    <t>11.3</t>
  </si>
  <si>
    <t>Localisation : avant démarrage des travaux</t>
  </si>
  <si>
    <t>Etablir un PV de consignation pour la mise hors danger des réseaux</t>
  </si>
  <si>
    <t>11.2</t>
  </si>
  <si>
    <t>Electricité</t>
  </si>
  <si>
    <t>Mise en place d’un compteur provisoire y/c démarche avec le concessionnaire pour le chantier</t>
  </si>
  <si>
    <t>11.1</t>
  </si>
  <si>
    <t>Installation de chantier</t>
  </si>
  <si>
    <t>LOT N°12 - PLOMBERIE-EQUIPEMENTS SANITAIRES</t>
  </si>
  <si>
    <t>Mise en sécurité du site avec attestation avant démolition</t>
  </si>
  <si>
    <t>12.2</t>
  </si>
  <si>
    <t>Plomberie</t>
  </si>
  <si>
    <t>Mise en place d’un robinet ou col-de-cygne y/c démarche avec le concessionnaire pour le chantier</t>
  </si>
  <si>
    <t>12.1</t>
  </si>
  <si>
    <r>
      <t xml:space="preserve">Fourniture et pose d'une cloison SAD 120 EI30 et Ra = 61dB, composé d'une ossature Stil M70/40 avec montant double et entraxe de 45 pour une hauteur de 4,50m et plaque de plâtre Duo'Tech  25 sur chaque parement compris isolant PAR 70.
</t>
    </r>
    <r>
      <rPr>
        <b/>
        <i/>
        <sz val="11"/>
        <color theme="1"/>
        <rFont val="Times New Roman"/>
        <family val="1"/>
      </rPr>
      <t>Nota : les cloisons CF seront mis en oeuvre de mur de façade à mur de façade et ne seront en aucun cas mise en oeuvre sur les doublages afin de garantir le CF</t>
    </r>
    <r>
      <rPr>
        <sz val="11"/>
        <color theme="1"/>
        <rFont val="Times New Roman"/>
        <family val="1"/>
      </rPr>
      <t xml:space="preserve">
Remarque : la règlementation demande un CF1/2h et un Ra=40dB cependant la cloison SAD 120 est par définition CF1h et Ra = 61dB</t>
    </r>
  </si>
  <si>
    <t>Fourniture et pose d'une trappe isolée dimension 60x60</t>
  </si>
  <si>
    <t>08.11</t>
  </si>
  <si>
    <t>Fourniture et pose de voliges jointives en SDN traité fongicide et insecticide (18 millimètres)</t>
  </si>
  <si>
    <t>Fourniture et pose d'une couverture en ardoise naturelle classe T2 SI A1, 1er choix, 2nd tri en relief (rustique) et bords épaufrés compris crochet à pointe inox</t>
  </si>
  <si>
    <t>05.11</t>
  </si>
  <si>
    <t>m3</t>
  </si>
  <si>
    <t>Localisation : sur l'ensemble rampant de la cage d'escalier</t>
  </si>
  <si>
    <t>Localisation : sur l'ensemble des plafonds droits du palier de l'escalier</t>
  </si>
  <si>
    <r>
      <t xml:space="preserve">Localisation : pour la durée du chantier emplacement à définir en phase EXE
</t>
    </r>
    <r>
      <rPr>
        <i/>
        <sz val="10"/>
        <color rgb="FFFF0000"/>
        <rFont val="Times New Roman"/>
        <family val="1"/>
      </rPr>
      <t>! Mise en place à 200m</t>
    </r>
  </si>
  <si>
    <t>Localisation : location pendant 4 mois</t>
  </si>
  <si>
    <t>Démolition et reprise des arases existantes pour reprise en béton armé formant chaînage horizontale</t>
  </si>
  <si>
    <t>Dériallage entre chevrons</t>
  </si>
  <si>
    <t xml:space="preserve">Démolition et reprise des rejingots des appuis de fenêtre sur béton et pierre </t>
  </si>
  <si>
    <t>Démolition et reprise des seuils béton</t>
  </si>
  <si>
    <t>Contrôle du réseau EP (contrôle visuel)</t>
  </si>
  <si>
    <t>Localisation : sur une partie des toitures terrasses et l'escalier dans le même alignement compris toutes sujétions de mise en œuvre suivant les différents niveaux</t>
  </si>
  <si>
    <t>01.1</t>
  </si>
  <si>
    <t>Dépose sans soin du solde de la  couverture y compris bâchage provisoire et ensemble des éléments attenants (châssis de toit + stores, faîtages, rives, ouvrage de zinguerie, …etc)</t>
  </si>
  <si>
    <t xml:space="preserve">Localisation : sur l'ensemble des logements 7 et 8 </t>
  </si>
  <si>
    <t>01.2</t>
  </si>
  <si>
    <t>Dépose des descentes EP en PVC y compris ensemble des éléments attenants</t>
  </si>
  <si>
    <t>Localisation : Descente EP toute hauteur et descente raccordée sur DEP du bâtiment voisin en façade NORD</t>
  </si>
  <si>
    <t xml:space="preserve">Localisation : Descente EP toute hauteur, descente raccordée sur DEP du bâtiment voisin, descente EP donnant sur la toiture terrasse et les 2 descentes EP de la toiture terrasse </t>
  </si>
  <si>
    <t>01.3</t>
  </si>
  <si>
    <t xml:space="preserve">Dépose sans soin du solde de la charpente y compris ensemble des éléments attenants </t>
  </si>
  <si>
    <t>Descellement des pieds de ferme</t>
  </si>
  <si>
    <t>Localisation : dans le logement 7</t>
  </si>
  <si>
    <t>Localisation : dans le logement 8</t>
  </si>
  <si>
    <t>01.4</t>
  </si>
  <si>
    <t>Dépose sans soin de l'étanchéité en toiture terrasse y compris ensemble des éléments attenants (isolants, couvertines, bandes solins, …etc)</t>
  </si>
  <si>
    <t>Localisation : de part et d'autre de cage d'escalier des logements 7 et 8</t>
  </si>
  <si>
    <t>01.5</t>
  </si>
  <si>
    <t>Dépose sans soin de l'ensemble de la verrière de la cage d'escalier y compris ensemble des éléments attenants</t>
  </si>
  <si>
    <t>Localisation : verrière sur la cage d'escalier des logements 7 et 8</t>
  </si>
  <si>
    <t>01.6</t>
  </si>
  <si>
    <t>01.7</t>
  </si>
  <si>
    <t>Localisation : dans l'ensemble du logement 8, du logement 7 et de la cage d'escalier</t>
  </si>
  <si>
    <t>Démolition des plafonds et rampants en plaque à enduire et isolations</t>
  </si>
  <si>
    <t>Démolition des doublages + isolation, cloisonnement en brique plâtrière/parpaing y compris ensemble des éléments attenants (portes, huisserie, plinthes, faïence…etc)</t>
  </si>
  <si>
    <t>Localisation : dans l'ensemble du logement 8, du logement 7 et de la cage d'escalier sur la hauteur du R+1</t>
  </si>
  <si>
    <t xml:space="preserve">Démolition du faux solivage y compris ensembles des éléments attenants </t>
  </si>
  <si>
    <t>Localisation : dans l'ensemble du logement 8, du logement 7 et le palier de la cage d'escalier</t>
  </si>
  <si>
    <r>
      <t xml:space="preserve">Démolition de l'ensemble de la chape y compris ponçage du support après enlèvement de la chape
</t>
    </r>
    <r>
      <rPr>
        <b/>
        <i/>
        <sz val="11"/>
        <rFont val="Times New Roman"/>
        <family val="1"/>
      </rPr>
      <t>Nota : prévoir toutes les sujétions de démolition soignée de la chape au droit du carrelage conservé de l'escalier</t>
    </r>
  </si>
  <si>
    <t>Traitement et transport des déchets</t>
  </si>
  <si>
    <t>Tri, traitement et évacuation des déblais de démolition en décharge agréée (DIB)</t>
  </si>
  <si>
    <t>Localisation : ensemble des déchets non dangereux issue des démolitions décrites ci-desus</t>
  </si>
  <si>
    <t>Tri, traitement et évacuation des déblais de démolition en décharge agréée (Gravats)</t>
  </si>
  <si>
    <t>Localisation : ensemble des déchets inertes issue des démolitions décrites ci-desus</t>
  </si>
  <si>
    <t>Protections</t>
  </si>
  <si>
    <t>Réalisation d'une protection soignée par bâche et OSB sur l'ensemble des emmarchements pendant la durée des travaux y compris dépose en fin de chantier</t>
  </si>
  <si>
    <t>Localisation : ensemble des emmarchements de la cage d'escalier commune aux logements 7 et 8</t>
  </si>
  <si>
    <t>Décontamination</t>
  </si>
  <si>
    <t>LOT N°9 - CARRELAGE-FAIENCES-SOLS SOUPLES</t>
  </si>
  <si>
    <t>Nota : palier du R+1 prévu démolie dans les parties communes (carrelage, plinthe et chape)</t>
  </si>
  <si>
    <t>09.1</t>
  </si>
  <si>
    <t>Réalisation d'une chape béton épaisseur 5-6cm dito exisatnt</t>
  </si>
  <si>
    <t>Localisation : sur l'ensemble du palier du R+1</t>
  </si>
  <si>
    <t>LOT N°01/2 - DEMOLITION-DECONTAMINATION/MEMBRANE</t>
  </si>
  <si>
    <t>DEMOLITION - DECONTAMINATION</t>
  </si>
  <si>
    <t>MEMBRANE</t>
  </si>
  <si>
    <t>01.8</t>
  </si>
  <si>
    <t>01.9</t>
  </si>
  <si>
    <t>Travaux supplémentaires - Enduit, à charge de mairie</t>
  </si>
  <si>
    <t>Réparation de l"ensemble des fissures au droit des murs en pierre avec un ligaturage</t>
  </si>
  <si>
    <t>Localisation : au droit des dératellements côté NORD des logements 7 et 8 et au droit du pignon mitoyen côté EST du logement 8</t>
  </si>
  <si>
    <t>* La facturation concernant ces points sera à effectuer au millième</t>
  </si>
  <si>
    <t>03.1*</t>
  </si>
  <si>
    <t>03.2*</t>
  </si>
  <si>
    <t>03.3*</t>
  </si>
  <si>
    <t>03.4*</t>
  </si>
  <si>
    <t>03.5*</t>
  </si>
  <si>
    <t>03.6*</t>
  </si>
  <si>
    <r>
      <t xml:space="preserve">Fourniture et pose de couvertine (finitions rives étanchéité) en zinc quartz compris façon de goutte d'eau en partie basse côté intérieur et finition à ourlet côté extérieur
</t>
    </r>
    <r>
      <rPr>
        <b/>
        <i/>
        <sz val="11"/>
        <color theme="1"/>
        <rFont val="Times New Roman"/>
        <family val="1"/>
      </rPr>
      <t>Nota : les couvertines auront des largeurs différentes suivant la nature du support</t>
    </r>
  </si>
  <si>
    <t>Démolitions Extérieures</t>
  </si>
  <si>
    <t>Aérogommage sur support pierre</t>
  </si>
  <si>
    <t>Localisation : pignon EST + lucarne NORD</t>
  </si>
  <si>
    <t>Encapsulage sur support parpaing</t>
  </si>
  <si>
    <t>Localisation : pignon OUEST + lucarne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</si>
</sst>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\ &quot;F&quot;_-;\-* #,##0.00\ &quot;F&quot;_-;_-* &quot;-&quot;??\ &quot;F&quot;_-;_-@_-"/>
    <numFmt numFmtId="166" formatCode="#,##0.00\ &quot;€&quot;"/>
    <numFmt numFmtId="167" formatCode="[$-40C]d\ mmmm\ yyyy;@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u/>
      <sz val="11"/>
      <color indexed="18"/>
      <name val="Times New Roman"/>
      <family val="1"/>
    </font>
    <font>
      <i/>
      <sz val="18"/>
      <color rgb="FF000080"/>
      <name val="Georgia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u/>
      <sz val="18"/>
      <name val="Times New Roman"/>
      <family val="1"/>
    </font>
    <font>
      <sz val="18"/>
      <name val="Times New Roman"/>
      <family val="1"/>
    </font>
    <font>
      <b/>
      <sz val="24"/>
      <color theme="0"/>
      <name val="Times New Roman"/>
      <family val="1"/>
    </font>
    <font>
      <b/>
      <sz val="11"/>
      <color indexed="18"/>
      <name val="Times New Roman"/>
      <family val="1"/>
    </font>
    <font>
      <u/>
      <sz val="8.25"/>
      <color theme="10"/>
      <name val="Microsoft Sans Serif"/>
      <family val="2"/>
    </font>
    <font>
      <u/>
      <sz val="10"/>
      <color indexed="12"/>
      <name val="Arial"/>
      <family val="2"/>
    </font>
    <font>
      <sz val="11"/>
      <color indexed="18"/>
      <name val="Times New Roman"/>
      <family val="1"/>
    </font>
    <font>
      <i/>
      <sz val="11"/>
      <color indexed="18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24"/>
      <name val="Times New Roman"/>
      <family val="1"/>
    </font>
    <font>
      <b/>
      <sz val="20"/>
      <color theme="0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 tint="0.34998626667073579"/>
      <name val="Times New Roman"/>
      <family val="1"/>
    </font>
    <font>
      <i/>
      <sz val="9"/>
      <color theme="1"/>
      <name val="Times New Roman"/>
      <family val="1"/>
    </font>
    <font>
      <i/>
      <sz val="11"/>
      <color theme="2" tint="-0.249977111117893"/>
      <name val="Times New Roman"/>
      <family val="1"/>
    </font>
    <font>
      <i/>
      <sz val="10"/>
      <color rgb="FFFF0000"/>
      <name val="Times New Roman"/>
      <family val="1"/>
    </font>
    <font>
      <b/>
      <i/>
      <sz val="11"/>
      <name val="Times New Roman"/>
      <family val="1"/>
    </font>
    <font>
      <b/>
      <u/>
      <sz val="11"/>
      <color theme="1"/>
      <name val="Times New Roman"/>
      <family val="1"/>
    </font>
    <font>
      <i/>
      <sz val="10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1D448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156">
    <xf numFmtId="0" fontId="0" fillId="0" borderId="0" xfId="0"/>
    <xf numFmtId="164" fontId="2" fillId="0" borderId="0" xfId="1" applyNumberFormat="1" applyFont="1" applyAlignment="1">
      <alignment horizontal="left" vertical="center" wrapText="1"/>
    </xf>
    <xf numFmtId="164" fontId="2" fillId="0" borderId="0" xfId="1" applyNumberFormat="1" applyFont="1" applyAlignment="1">
      <alignment horizontal="center"/>
    </xf>
    <xf numFmtId="166" fontId="2" fillId="0" borderId="0" xfId="2" applyNumberFormat="1" applyFont="1" applyBorder="1"/>
    <xf numFmtId="164" fontId="2" fillId="0" borderId="0" xfId="1" applyNumberFormat="1" applyFont="1"/>
    <xf numFmtId="2" fontId="2" fillId="0" borderId="0" xfId="1" applyNumberFormat="1" applyFont="1" applyAlignment="1">
      <alignment horizontal="center"/>
    </xf>
    <xf numFmtId="167" fontId="2" fillId="0" borderId="0" xfId="2" applyNumberFormat="1" applyFont="1" applyBorder="1" applyAlignment="1"/>
    <xf numFmtId="167" fontId="5" fillId="0" borderId="0" xfId="2" applyNumberFormat="1" applyFont="1" applyBorder="1" applyAlignment="1">
      <alignment horizontal="left"/>
    </xf>
    <xf numFmtId="164" fontId="2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6" fillId="0" borderId="0" xfId="0" applyFont="1"/>
    <xf numFmtId="0" fontId="16" fillId="0" borderId="23" xfId="0" applyFont="1" applyBorder="1"/>
    <xf numFmtId="0" fontId="16" fillId="0" borderId="26" xfId="0" applyFont="1" applyBorder="1"/>
    <xf numFmtId="0" fontId="16" fillId="0" borderId="29" xfId="0" applyFont="1" applyBorder="1"/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wrapText="1"/>
    </xf>
    <xf numFmtId="0" fontId="16" fillId="0" borderId="0" xfId="0" applyFont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5" xfId="0" applyFont="1" applyBorder="1" applyAlignment="1">
      <alignment horizontal="left" vertical="center"/>
    </xf>
    <xf numFmtId="0" fontId="16" fillId="0" borderId="2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2" fontId="16" fillId="0" borderId="26" xfId="0" applyNumberFormat="1" applyFont="1" applyBorder="1" applyAlignment="1">
      <alignment horizontal="center" vertical="center"/>
    </xf>
    <xf numFmtId="2" fontId="16" fillId="0" borderId="29" xfId="0" applyNumberFormat="1" applyFont="1" applyBorder="1" applyAlignment="1">
      <alignment horizontal="center" vertical="center"/>
    </xf>
    <xf numFmtId="0" fontId="20" fillId="0" borderId="0" xfId="0" applyFont="1"/>
    <xf numFmtId="0" fontId="22" fillId="0" borderId="26" xfId="0" applyFont="1" applyBorder="1" applyAlignment="1">
      <alignment wrapText="1"/>
    </xf>
    <xf numFmtId="0" fontId="22" fillId="0" borderId="26" xfId="0" applyFont="1" applyBorder="1"/>
    <xf numFmtId="0" fontId="22" fillId="0" borderId="0" xfId="0" applyFont="1" applyAlignment="1">
      <alignment wrapText="1"/>
    </xf>
    <xf numFmtId="0" fontId="20" fillId="3" borderId="19" xfId="0" applyFont="1" applyFill="1" applyBorder="1" applyAlignment="1">
      <alignment horizontal="left" vertical="center"/>
    </xf>
    <xf numFmtId="0" fontId="20" fillId="3" borderId="20" xfId="0" applyFont="1" applyFill="1" applyBorder="1"/>
    <xf numFmtId="0" fontId="20" fillId="3" borderId="13" xfId="0" applyFont="1" applyFill="1" applyBorder="1" applyAlignment="1">
      <alignment horizontal="left" vertical="center"/>
    </xf>
    <xf numFmtId="0" fontId="20" fillId="3" borderId="14" xfId="0" applyFont="1" applyFill="1" applyBorder="1"/>
    <xf numFmtId="0" fontId="20" fillId="3" borderId="15" xfId="0" applyFont="1" applyFill="1" applyBorder="1" applyAlignment="1">
      <alignment horizontal="left" vertical="center"/>
    </xf>
    <xf numFmtId="0" fontId="20" fillId="3" borderId="16" xfId="0" applyFont="1" applyFill="1" applyBorder="1"/>
    <xf numFmtId="2" fontId="16" fillId="0" borderId="0" xfId="0" applyNumberFormat="1" applyFont="1"/>
    <xf numFmtId="2" fontId="16" fillId="0" borderId="23" xfId="0" applyNumberFormat="1" applyFont="1" applyBorder="1"/>
    <xf numFmtId="2" fontId="16" fillId="0" borderId="26" xfId="0" applyNumberFormat="1" applyFont="1" applyBorder="1"/>
    <xf numFmtId="2" fontId="16" fillId="0" borderId="29" xfId="0" applyNumberFormat="1" applyFont="1" applyBorder="1"/>
    <xf numFmtId="166" fontId="16" fillId="0" borderId="0" xfId="0" applyNumberFormat="1" applyFont="1"/>
    <xf numFmtId="166" fontId="17" fillId="3" borderId="11" xfId="0" applyNumberFormat="1" applyFont="1" applyFill="1" applyBorder="1" applyAlignment="1">
      <alignment horizontal="center" vertical="center"/>
    </xf>
    <xf numFmtId="166" fontId="17" fillId="3" borderId="12" xfId="0" applyNumberFormat="1" applyFont="1" applyFill="1" applyBorder="1" applyAlignment="1">
      <alignment horizontal="center" vertical="center"/>
    </xf>
    <xf numFmtId="166" fontId="16" fillId="0" borderId="23" xfId="0" applyNumberFormat="1" applyFont="1" applyBorder="1"/>
    <xf numFmtId="166" fontId="16" fillId="0" borderId="24" xfId="0" applyNumberFormat="1" applyFont="1" applyBorder="1"/>
    <xf numFmtId="166" fontId="16" fillId="0" borderId="26" xfId="0" applyNumberFormat="1" applyFont="1" applyBorder="1"/>
    <xf numFmtId="166" fontId="16" fillId="0" borderId="27" xfId="0" applyNumberFormat="1" applyFont="1" applyBorder="1"/>
    <xf numFmtId="166" fontId="16" fillId="0" borderId="29" xfId="0" applyNumberFormat="1" applyFont="1" applyBorder="1"/>
    <xf numFmtId="166" fontId="16" fillId="0" borderId="30" xfId="0" applyNumberFormat="1" applyFont="1" applyBorder="1"/>
    <xf numFmtId="166" fontId="20" fillId="3" borderId="21" xfId="0" applyNumberFormat="1" applyFont="1" applyFill="1" applyBorder="1"/>
    <xf numFmtId="166" fontId="20" fillId="3" borderId="17" xfId="0" applyNumberFormat="1" applyFont="1" applyFill="1" applyBorder="1"/>
    <xf numFmtId="166" fontId="20" fillId="3" borderId="18" xfId="0" applyNumberFormat="1" applyFont="1" applyFill="1" applyBorder="1"/>
    <xf numFmtId="0" fontId="16" fillId="0" borderId="26" xfId="0" applyFont="1" applyBorder="1" applyAlignment="1">
      <alignment vertical="center" wrapText="1"/>
    </xf>
    <xf numFmtId="166" fontId="20" fillId="3" borderId="16" xfId="0" applyNumberFormat="1" applyFont="1" applyFill="1" applyBorder="1"/>
    <xf numFmtId="2" fontId="20" fillId="3" borderId="16" xfId="0" applyNumberFormat="1" applyFont="1" applyFill="1" applyBorder="1"/>
    <xf numFmtId="2" fontId="20" fillId="3" borderId="16" xfId="0" applyNumberFormat="1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20" fillId="3" borderId="15" xfId="0" applyFont="1" applyFill="1" applyBorder="1"/>
    <xf numFmtId="166" fontId="20" fillId="3" borderId="14" xfId="0" applyNumberFormat="1" applyFont="1" applyFill="1" applyBorder="1"/>
    <xf numFmtId="2" fontId="20" fillId="3" borderId="14" xfId="0" applyNumberFormat="1" applyFont="1" applyFill="1" applyBorder="1"/>
    <xf numFmtId="2" fontId="20" fillId="3" borderId="14" xfId="0" applyNumberFormat="1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13" xfId="0" applyFont="1" applyFill="1" applyBorder="1"/>
    <xf numFmtId="166" fontId="20" fillId="3" borderId="20" xfId="0" applyNumberFormat="1" applyFont="1" applyFill="1" applyBorder="1"/>
    <xf numFmtId="2" fontId="20" fillId="3" borderId="20" xfId="0" applyNumberFormat="1" applyFont="1" applyFill="1" applyBorder="1"/>
    <xf numFmtId="2" fontId="20" fillId="3" borderId="20" xfId="0" applyNumberFormat="1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3" borderId="19" xfId="0" applyFont="1" applyFill="1" applyBorder="1"/>
    <xf numFmtId="0" fontId="16" fillId="0" borderId="28" xfId="0" applyFont="1" applyBorder="1"/>
    <xf numFmtId="0" fontId="16" fillId="0" borderId="25" xfId="0" applyFont="1" applyBorder="1"/>
    <xf numFmtId="0" fontId="16" fillId="0" borderId="22" xfId="0" applyFont="1" applyBorder="1"/>
    <xf numFmtId="0" fontId="16" fillId="0" borderId="0" xfId="0" applyFont="1" applyAlignment="1">
      <alignment vertical="center"/>
    </xf>
    <xf numFmtId="0" fontId="20" fillId="3" borderId="16" xfId="0" applyFont="1" applyFill="1" applyBorder="1" applyAlignment="1">
      <alignment vertical="center"/>
    </xf>
    <xf numFmtId="0" fontId="20" fillId="3" borderId="15" xfId="0" applyFont="1" applyFill="1" applyBorder="1" applyAlignment="1">
      <alignment vertical="center"/>
    </xf>
    <xf numFmtId="0" fontId="20" fillId="3" borderId="14" xfId="0" applyFont="1" applyFill="1" applyBorder="1" applyAlignment="1">
      <alignment vertical="center"/>
    </xf>
    <xf numFmtId="0" fontId="20" fillId="3" borderId="13" xfId="0" applyFont="1" applyFill="1" applyBorder="1" applyAlignment="1">
      <alignment vertical="center"/>
    </xf>
    <xf numFmtId="0" fontId="20" fillId="3" borderId="20" xfId="0" applyFont="1" applyFill="1" applyBorder="1" applyAlignment="1">
      <alignment vertical="center"/>
    </xf>
    <xf numFmtId="0" fontId="20" fillId="3" borderId="19" xfId="0" applyFont="1" applyFill="1" applyBorder="1" applyAlignment="1">
      <alignment vertical="center"/>
    </xf>
    <xf numFmtId="0" fontId="16" fillId="0" borderId="29" xfId="0" applyFont="1" applyBorder="1" applyAlignment="1">
      <alignment vertical="center"/>
    </xf>
    <xf numFmtId="0" fontId="16" fillId="0" borderId="28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6" fillId="0" borderId="26" xfId="0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2" fontId="24" fillId="0" borderId="26" xfId="0" applyNumberFormat="1" applyFont="1" applyBorder="1" applyAlignment="1">
      <alignment vertical="center"/>
    </xf>
    <xf numFmtId="2" fontId="24" fillId="0" borderId="26" xfId="0" applyNumberFormat="1" applyFont="1" applyBorder="1"/>
    <xf numFmtId="2" fontId="25" fillId="0" borderId="26" xfId="0" applyNumberFormat="1" applyFont="1" applyBorder="1"/>
    <xf numFmtId="0" fontId="16" fillId="0" borderId="22" xfId="0" applyFont="1" applyBorder="1" applyAlignment="1">
      <alignment horizontal="left" vertical="center"/>
    </xf>
    <xf numFmtId="0" fontId="17" fillId="3" borderId="10" xfId="0" applyFont="1" applyFill="1" applyBorder="1" applyAlignment="1">
      <alignment horizontal="left" vertical="center"/>
    </xf>
    <xf numFmtId="0" fontId="20" fillId="0" borderId="26" xfId="0" applyFont="1" applyBorder="1"/>
    <xf numFmtId="0" fontId="21" fillId="0" borderId="26" xfId="0" applyFont="1" applyBorder="1"/>
    <xf numFmtId="0" fontId="21" fillId="0" borderId="26" xfId="0" applyFont="1" applyBorder="1" applyAlignment="1">
      <alignment wrapText="1"/>
    </xf>
    <xf numFmtId="0" fontId="26" fillId="0" borderId="26" xfId="0" applyFont="1" applyBorder="1" applyAlignment="1">
      <alignment horizontal="left" vertical="center"/>
    </xf>
    <xf numFmtId="0" fontId="11" fillId="0" borderId="0" xfId="1" applyFont="1" applyAlignment="1">
      <alignment horizontal="center"/>
    </xf>
    <xf numFmtId="0" fontId="12" fillId="0" borderId="0" xfId="3" applyBorder="1" applyAlignment="1" applyProtection="1">
      <alignment horizontal="center"/>
    </xf>
    <xf numFmtId="0" fontId="13" fillId="0" borderId="0" xfId="4" applyBorder="1" applyAlignment="1" applyProtection="1">
      <alignment horizontal="center"/>
    </xf>
    <xf numFmtId="0" fontId="14" fillId="0" borderId="0" xfId="1" applyFont="1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64" fontId="10" fillId="2" borderId="0" xfId="1" applyNumberFormat="1" applyFont="1" applyFill="1" applyAlignment="1">
      <alignment horizontal="center" vertical="center" wrapText="1"/>
    </xf>
    <xf numFmtId="164" fontId="7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2" xfId="1" applyNumberFormat="1" applyFont="1" applyBorder="1" applyAlignment="1">
      <alignment horizontal="center" vertical="center" wrapText="1"/>
    </xf>
    <xf numFmtId="164" fontId="18" fillId="0" borderId="3" xfId="1" applyNumberFormat="1" applyFont="1" applyBorder="1" applyAlignment="1">
      <alignment horizontal="center" vertical="center" wrapText="1"/>
    </xf>
    <xf numFmtId="164" fontId="18" fillId="0" borderId="4" xfId="1" applyNumberFormat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6" xfId="1" applyNumberFormat="1" applyFont="1" applyBorder="1" applyAlignment="1">
      <alignment horizontal="center" vertical="center" wrapText="1"/>
    </xf>
    <xf numFmtId="164" fontId="19" fillId="2" borderId="7" xfId="1" applyNumberFormat="1" applyFont="1" applyFill="1" applyBorder="1" applyAlignment="1">
      <alignment horizontal="center" vertical="center" wrapText="1"/>
    </xf>
    <xf numFmtId="164" fontId="19" fillId="2" borderId="8" xfId="1" applyNumberFormat="1" applyFont="1" applyFill="1" applyBorder="1" applyAlignment="1">
      <alignment horizontal="center" vertical="center" wrapText="1"/>
    </xf>
    <xf numFmtId="164" fontId="19" fillId="2" borderId="9" xfId="1" applyNumberFormat="1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wrapText="1"/>
    </xf>
    <xf numFmtId="0" fontId="17" fillId="3" borderId="12" xfId="0" applyFont="1" applyFill="1" applyBorder="1" applyAlignment="1">
      <alignment horizontal="center" vertical="center"/>
    </xf>
    <xf numFmtId="0" fontId="16" fillId="0" borderId="24" xfId="0" applyFont="1" applyBorder="1"/>
    <xf numFmtId="0" fontId="16" fillId="0" borderId="27" xfId="0" applyFont="1" applyBorder="1"/>
    <xf numFmtId="0" fontId="16" fillId="0" borderId="30" xfId="0" applyFont="1" applyBorder="1"/>
    <xf numFmtId="0" fontId="16" fillId="3" borderId="20" xfId="0" applyFont="1" applyFill="1" applyBorder="1"/>
    <xf numFmtId="0" fontId="16" fillId="3" borderId="20" xfId="0" applyFont="1" applyFill="1" applyBorder="1" applyAlignment="1">
      <alignment horizontal="center" vertical="center"/>
    </xf>
    <xf numFmtId="2" fontId="16" fillId="3" borderId="20" xfId="0" applyNumberFormat="1" applyFont="1" applyFill="1" applyBorder="1" applyAlignment="1">
      <alignment horizontal="center" vertical="center"/>
    </xf>
    <xf numFmtId="0" fontId="20" fillId="3" borderId="21" xfId="0" applyFont="1" applyFill="1" applyBorder="1"/>
    <xf numFmtId="0" fontId="16" fillId="3" borderId="14" xfId="0" applyFont="1" applyFill="1" applyBorder="1"/>
    <xf numFmtId="0" fontId="16" fillId="3" borderId="14" xfId="0" applyFont="1" applyFill="1" applyBorder="1" applyAlignment="1">
      <alignment horizontal="center" vertical="center"/>
    </xf>
    <xf numFmtId="2" fontId="16" fillId="3" borderId="14" xfId="0" applyNumberFormat="1" applyFont="1" applyFill="1" applyBorder="1" applyAlignment="1">
      <alignment horizontal="center" vertical="center"/>
    </xf>
    <xf numFmtId="0" fontId="20" fillId="3" borderId="17" xfId="0" applyFont="1" applyFill="1" applyBorder="1"/>
    <xf numFmtId="0" fontId="16" fillId="3" borderId="16" xfId="0" applyFont="1" applyFill="1" applyBorder="1"/>
    <xf numFmtId="0" fontId="16" fillId="3" borderId="16" xfId="0" applyFont="1" applyFill="1" applyBorder="1" applyAlignment="1">
      <alignment horizontal="center" vertical="center"/>
    </xf>
    <xf numFmtId="2" fontId="16" fillId="3" borderId="16" xfId="0" applyNumberFormat="1" applyFont="1" applyFill="1" applyBorder="1" applyAlignment="1">
      <alignment horizontal="center" vertical="center"/>
    </xf>
    <xf numFmtId="0" fontId="20" fillId="3" borderId="18" xfId="0" applyFont="1" applyFill="1" applyBorder="1"/>
    <xf numFmtId="0" fontId="16" fillId="0" borderId="0" xfId="0" applyFont="1" applyBorder="1"/>
    <xf numFmtId="0" fontId="29" fillId="0" borderId="0" xfId="0" applyFont="1" applyBorder="1"/>
    <xf numFmtId="0" fontId="17" fillId="0" borderId="25" xfId="0" applyFont="1" applyBorder="1" applyAlignment="1">
      <alignment horizontal="center" vertical="center"/>
    </xf>
    <xf numFmtId="49" fontId="16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wrapText="1"/>
    </xf>
    <xf numFmtId="0" fontId="2" fillId="0" borderId="26" xfId="0" applyFont="1" applyBorder="1"/>
    <xf numFmtId="0" fontId="2" fillId="0" borderId="26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0" fontId="30" fillId="0" borderId="26" xfId="0" applyFont="1" applyBorder="1" applyAlignment="1">
      <alignment wrapText="1"/>
    </xf>
    <xf numFmtId="0" fontId="31" fillId="0" borderId="0" xfId="0" applyFont="1"/>
    <xf numFmtId="0" fontId="2" fillId="0" borderId="0" xfId="0" applyFont="1" applyAlignment="1">
      <alignment horizontal="center" vertical="center"/>
    </xf>
    <xf numFmtId="0" fontId="30" fillId="0" borderId="26" xfId="0" applyFont="1" applyBorder="1"/>
    <xf numFmtId="0" fontId="32" fillId="0" borderId="0" xfId="0" applyFont="1"/>
  </cellXfs>
  <cellStyles count="5">
    <cellStyle name="Lien hypertexte 2" xfId="3" xr:uid="{B8D3F560-E4D5-4EBA-97D6-5DCB5CDCB0E5}"/>
    <cellStyle name="Lien hypertexte 2 2" xfId="4" xr:uid="{92795A0A-2B8C-4300-BDDA-E49B74FE8419}"/>
    <cellStyle name="Monétaire 2" xfId="2" xr:uid="{CA35942E-D0DC-426A-95E8-90DEA790E267}"/>
    <cellStyle name="Normal" xfId="0" builtinId="0"/>
    <cellStyle name="Normal 2" xfId="1" xr:uid="{D8CD5DE9-CCAF-4FED-9538-4C71344BC8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D5E7A391-89E5-4C1D-B3B3-BCE14B3D3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78FC40B8-6B59-441C-A75A-A79040084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AF15E21C-2470-4A85-B6B7-D69DCCC8F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AB79503C-B8AB-47C2-B820-4D251D0AE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9BD8A509-A797-4651-BEF8-1448622CF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CE9051AA-1293-4EF0-A844-0549CB195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70052C68-7E8F-450C-9741-A264558FA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956C2848-557C-4C97-9B4B-1FF56EB30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2F58126E-5A10-4BF6-A398-FE5890A1F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921147A-DB33-4892-B604-84F6FD141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232EADC1-8D9D-46B9-952F-17DFC3800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B5C3255A-BE7F-453C-AF8E-5E4BFA451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D6A976C4-FAA9-47D8-B1DC-AC3CD1722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B7352354-3991-42B3-857D-7649C3585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47FCEBF7-2E64-4BD2-A0CB-1FA2E3E2C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18CBCB08-9EE2-4DBD-BC67-AD6065779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2375988F-00FB-44A6-ABC7-8EE42B9F6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BC205481-BFBF-4079-B6DC-D2D35A848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17F617E1-8DEB-46EA-8C3F-8EE30491B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8752EBF3-4919-4078-9E2A-6EFB33EFB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B489F4B7-A86D-4300-AA7F-05A3B6CB3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A7EE7831-0B3B-441A-8054-E8F0BE5AF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DE785A60-4A87-4DCE-BF91-A80EE5B19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F2AA2A81-4C2A-4C33-8506-950A2E771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7C912BFD-F358-4EAA-88C2-20BB925FB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2CA65B69-3DD0-4C10-AAEF-6F30B17A8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D0643166-FC00-42BB-81FA-4CD4638BD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139ED085-61EC-4124-9C9D-3F347EA3B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06180EC7-1A97-46DF-812D-7FE233336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3C06581D-A592-4ACB-9839-85BC03E08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C0554677-5993-471B-83DA-DE1954E00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F7B791D3-9D7A-4E80-8B93-F5280A95A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80A3D961-9AC5-4C60-961C-112ADF44F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9B46D3F8-B33D-4E28-9A2B-6B7C57527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37615DE0-AA4E-4EA9-89BC-2BCF966C1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9D971FC6-E84D-4C51-8F6C-14D26FA43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97F3BFDB-FC8A-4627-BAC4-BB1859AC1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0C34B980-AC8F-4789-B413-3441EDBCA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21D1EBB2-0499-4623-90C8-C14B4C7F0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0D42820E-AA70-465D-8077-1D949F784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D4EF4D43-1579-45B2-8359-FF35EC3BD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86162889-C2B8-424B-912C-2B6D70EA7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0FFEBB45-E8F1-44FF-A35B-2AF4DD192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7D2ED6E-4902-4B83-BBE0-21F1A75B2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5529C01B-3823-4DDC-B5DF-84F5F0860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96F35865-E273-4933-AAE4-BC2F40F30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6CD2C69D-597B-40E2-86B9-117B1B34C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D86A1C0E-D16D-458E-BD53-055F662F2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572BB3CD-5882-4F86-86FA-AB09D37BC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AF0D213D-C07C-44D0-AA13-E3D6582ED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7D57A35C-9330-47DF-B0CA-7842F3089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528A738A-8F91-4929-805A-20DF003C2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E782DDBB-EBC5-44E6-884B-0D0C00644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1BBA1F49-C7B6-4509-8A3C-2575D0A3C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B6621F1A-C8A0-445C-87EA-E7DC327C6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2572D6EB-F02E-4D9A-B6C1-BCF5D98DF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34B5EBF0-406D-44B1-82DD-8206E5A6F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4D3930E9-A84D-4601-ABA7-EC419EDD0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21A595CB-35E1-432B-836D-F6A3E2722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0BFCC4D8-F6AB-4148-A8A8-F1D1ED393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76B5DC2-8C20-4778-8677-4964A0A39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77F2A3CA-2D92-41CF-B1C2-4462394E3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F3A86699-0EC2-45E9-A3E2-2104C37BB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72E8DD86-372D-44EB-8089-565A4552D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D146A647-1576-4A6A-B2DC-0CA05D81A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2C9B7985-B23E-4F38-A641-FE72D0C19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174571BA-A19B-444C-942C-B3BBD009E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23822EDE-9633-4D9D-BF6A-DE2A59FD5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DDF116D4-40BD-4E47-9C92-CA29BAEB2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2B154A13-86F8-4827-BE52-B6837797A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3D6FA0B7-47C9-4247-9B22-EA9C24412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62A09F2-AE0B-4503-8C80-1A66B6265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F36676FE-3B1A-433C-AE83-508CBF865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1926D4FB-6399-43B5-B855-481D49CE5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FC828D84-208C-4478-A8A0-EA2ED7835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D26714A4-0116-4620-A6E3-A9755916A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A4D44AE7-81BA-42B2-85CA-61BF77380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7A0EAF64-B4E9-46A1-95D5-C393EED61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023AD821-FE05-4613-8DB7-EBADF9DA5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56C4FE6E-2929-46B3-9500-E0D9FC723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3EB560B9-4D24-48AF-B8F7-1236D8593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4263D9AC-4033-4599-9A36-752B7610A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76486A6B-1EA1-4619-A085-683F22428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A6EABC93-A103-4CC0-B61C-DB8872280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4AA63FC5-9EB6-4407-BB26-6BE422F13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47B82530-219E-417F-B067-E8424F203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016E0DF6-807D-4155-BFF8-4EB483B34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92156427-735C-4267-B45C-9C642DAD5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06273F36-F9E4-4B09-9272-EDBE9E1DB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5CA0A454-FE53-4776-A8F6-EBF110860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2A5D9B64-4438-4F93-93A9-5D9E69D64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1CDDA72B-D4F9-481A-BC0A-B4A4D07E7ABF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ACC5D77B-6B6B-40A5-B1A3-BE2FAE78B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DDAFD2B7-A171-4550-A9F6-2C9D4C0A2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731A1A56-7FA1-48F6-95FA-8AB0458A1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CED3305B-1824-4CA6-A4AC-F98F135BC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0FBAD9E2-1A1A-4022-A1D0-EF64328C1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58CB166A-08E0-4420-AC02-DF3856D03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F6BA4915-F007-435D-AB06-EC451560D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67013428-B811-4214-BF4D-8894F76CD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B71130D5-F1F6-4C3F-A4DE-084FEE745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B40F8C84-95AD-45D5-931D-F2DFABE3B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69F40346-4F57-45F9-9D20-7B6944B5B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FBF9E379-6328-4DB9-B52E-7DCF1E382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D96B3B43-F844-4611-B004-15FB5A600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B361D38D-4E0A-4CAD-8C5B-4911AA44D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13D7A5FE-F4AB-41B9-8256-979BF74BB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75135576-4603-41F3-BD21-27D8C3633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E47C8B07-4DBD-47E4-B625-036589E6C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EA46D542-0F9F-4877-ABFF-331496A4F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9F062F62-14E1-48E3-9EED-7C483AB2D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F47ADD79-E1D9-4D39-9E1A-9864244E4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579E697A-FACA-42FE-A2D5-A5BCC15F1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D985B52C-3B7A-4C33-88E3-420480EB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990B5AFB-C37C-4CFA-A635-6328FA52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E5CED4BD-4B05-49F8-B13B-A7ADA1109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F6B13189-93DC-4935-A1CF-DF4AF888F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FA9CFE8-885E-494C-A3F6-D61554EF9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94CCDC6B-DD4F-4451-8C63-EE60710A2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05DDFABF-CA4D-48CD-A2FB-2DE7207C1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ACA3281A-753E-4250-974C-F428CC34F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C299EB11-88EE-4137-952C-5D8F0CA4B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872D16DC-AAA5-4DED-9F75-5B9481588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65879A0C-F356-4607-87BF-20E3D0E0D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12BB5D18-5942-43AD-BC8A-4286F68B1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5685C6B0-3F8A-4D09-A176-2B071885A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61813E5-7734-4114-A959-984BF7E71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BD9D0815-6553-42CD-96A8-A4051172E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078BC297-EC30-44E5-A206-18D094538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323158BB-2FB3-47E7-95F4-EB952AEF5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04296B33-4061-4E85-A510-A7DFF059C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54B6EE0D-83FE-40D1-B531-FFF2D708E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64815432-1DA6-4752-9BE0-29417E28E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CEFAC404-33B9-4D7C-A72E-5F6AEFAC5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CE39AC2A-817C-496B-8E8E-EE22E15FF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F9399C8B-ECFA-4134-A886-A81D9A339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A4DF0857-C3C9-4161-A2CD-60DEDCA85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82AEF8C0-E032-4458-B2BF-C2A35F241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1D041554-40E7-4C17-A672-82B3577D1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69EF363B-CABA-4D95-82ED-41F1D52DB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1B4829B9-8228-4C45-AABD-EFEBBBFDB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81E816E5-3B75-4F58-BBA4-2BD17B5DB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0FE3A13E-FE9E-4FF9-AD08-577E8D6D8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5BB9BAD2-0B3B-4764-B75C-85BFA6A06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06230C3F-406D-4205-A908-47DE34132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12BE1BFF-2D63-485C-A633-E1D8944CA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F4591165-7152-42F9-8208-8FC1D0129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AE9E9C44-2F4F-4A8D-AC59-F31AB6223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81FC3FB7-6CC8-4BC1-BDD9-8947DE035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204F67E9-906C-4B0F-9EBE-BB906BB6A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702FD7DC-CF13-47B9-A12F-60F8E8FD1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6FF4FAF9-7655-4EF5-ABE5-06E38B652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A6868A73-927C-4A2E-8D93-59E357949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3FB48CCE-C055-41D7-9EC2-C089D3021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84235051-0322-4B61-BA27-CEC26000F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C975C46E-D4B3-471C-8968-EE86D4100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6B649425-F3AC-43BD-B7B0-0DA5F10F5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283463FD-5F61-4D4A-9AD9-947590B8B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912C99D7-102B-4527-856C-49FFC3A85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C944DD52-7469-4738-9630-D90142EC8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44604993-F104-4833-B09F-69BCBDEE2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72C3A8DF-0787-4E53-8A8E-93C2CC701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458E88F2-7FCF-49D4-AB45-18CE4E783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4DD42F22-30C8-41E8-9120-373907687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E2C41C26-57E0-483E-A198-E90B5F9ED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98905790-3A0C-45D7-A92B-57FDFED6F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0726FF0D-EF5E-4C50-8FE0-937CD1FA5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442589E7-E417-47ED-8148-B13578519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F11AAEA9-D15B-41FD-A661-2A96F4E05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15FE9FFD-F1B0-4598-9C80-967612000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201D987B-BB38-44F8-B290-B9C5354FC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459EDC87-E156-4254-A58C-E8A1AEDEC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8FC63507-E359-4928-A8BA-4081E54C6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C37BB18E-F7FE-48DA-9E53-DD9E5A4BE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AF99DD8F-8441-4A88-944C-EC6DD5CDA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7CD74EBE-C195-4102-BA79-12F89E902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E81E98AE-07AC-48DE-A750-572059D8C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8B7328EF-4130-46D1-89B4-C927A655F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89B04D33-BC29-461B-A87B-57D27F2D6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20687468-14E2-47BE-874D-FA00CD953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E63D9D90-8050-410E-A193-823B8418E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7C7887CC-6B09-4A39-AF75-38B130F8E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9A5B696F-F933-1A41-9A13-4EFD6ADFD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3" name="Image 2">
          <a:extLst>
            <a:ext uri="{FF2B5EF4-FFF2-40B4-BE49-F238E27FC236}">
              <a16:creationId xmlns:a16="http://schemas.microsoft.com/office/drawing/2014/main" id="{60DEEEDF-0A3D-004B-879F-AA31FCABF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8408" cy="888727"/>
    <xdr:pic>
      <xdr:nvPicPr>
        <xdr:cNvPr id="4" name="Image 3">
          <a:extLst>
            <a:ext uri="{FF2B5EF4-FFF2-40B4-BE49-F238E27FC236}">
              <a16:creationId xmlns:a16="http://schemas.microsoft.com/office/drawing/2014/main" id="{AFF5CD03-E590-0041-B69D-B1B84E355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8408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412FC0A2-E0CA-3743-8EE4-8477B9488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4F77FE38-E6D6-6F48-AB0D-F243F7A3F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4900A2B4-38A6-FE42-893B-183E1E24B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2412FC04-970E-0842-882B-AC53E06EE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752A5488-5006-9543-8194-F37ACDC4B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47633A5F-73E6-AE4E-8622-30CEBD861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8DD128AB-380D-0E49-9A47-EA8A7DE5E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9FAF243D-B3A5-6F49-B2FF-F1AD03F8B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E2885C9F-2923-EA46-BAF4-487DF4A6C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4A7A5907-6DF0-F046-A70B-204B372BC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89A548FF-681E-BC4C-9752-4E4EF9E16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7E076C42-C113-4541-BF52-41176B881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4F830823-8DAB-D141-ABFA-653B7E851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855237F1-CF00-EF4C-888F-8D22FB8BD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74F189C7-2A86-E247-81F1-CD5F8446A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3438591D-C332-C54D-B4EE-6258F8D0B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542F386B-AF32-4545-987B-00C0646C4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2C8CA94A-0E97-C041-9D62-C220C27F6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EBA19A7A-451A-054C-8B2B-5F7520998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DE87614C-B336-FB4A-8940-6CEBA95BB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EC918F81-CB7B-B74B-9489-A861026CB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F2EA7603-B79C-A74B-8929-11D4D76CB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C104DA0F-1F84-C745-B5BE-438D3F8FD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020078A-1DAF-214B-B589-C61C818DE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047F3800-94E5-D542-B935-9AAB40854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6F0ACF3E-0F43-F445-A791-9550622D2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9A88DC86-F07D-E544-A282-284A5978B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D5B69F95-DFA0-7E4B-8C95-855AE30D0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C573B715-6470-834D-A615-DE6ACB759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D141ADF0-D9B8-7E4D-8FD2-4051D75CC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EDF3ABE3-B8B8-D64A-BB0F-A27CA9EA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C5B14253-7EF4-984D-A0AB-10CD1AD71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02BCDD3F-C2E9-5542-BC1C-F917D84FA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E3AB7ACA-3FBB-3E4A-BBC4-C832E3B9C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7F993081-65E5-B743-A25C-98335FC2B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FA2A7850-4C5C-154B-BBF0-3F578CCAF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8696F273-56D7-DA48-96A5-2CD0423D8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D3F7DB13-B50F-114A-9CBA-D47765335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339E9FD-3060-C448-BEE8-C2086103E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1AF7D323-22BE-4A42-934A-A8F89CD1A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0D5E402D-D525-7941-A7D5-F493CB50F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84E9BBF2-7106-DA47-BF41-CD0FEC060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80DAA73B-1347-FC4D-94FB-67B32EA75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335E175C-1A36-F84D-9002-30AEF9290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29F96B28-C39E-A840-AA8D-6910F021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E94092A9-ADC8-4C42-A906-9562BE2F8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D4050990-1CA3-0046-9715-0960F8A0E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E5A9DBB0-189C-CF4D-AD01-3135CF89A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4FBE414D-010E-8845-ABEA-FA925FAD4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600435F6-B68D-9C48-A0BA-1569AD8FA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A27482D9-B36D-D547-B2FF-6875EAD8D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62B5962E-7768-5A43-BF8A-974AD3145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E60800C4-742F-7142-9F33-734A7727C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F1FC7843-E5C3-A446-8907-41B589E97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877F8540-E982-0248-BF29-55D138F95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798CCA67-AB2D-E448-8458-E606BFF42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993DC331-E7D2-204B-B674-8622C3C2F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4C9856A5-718B-A245-96ED-10D3B6780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ABE0C362-EC9E-254A-B356-A71E01420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D6EF5E29-A973-A646-92BB-ECD2B2C9E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BC148C56-3836-884A-8F2E-FFD97B2C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29F85A9C-814B-BC46-8AC9-442051C69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3C2FF179-A0DA-8F4E-9AD4-B2B6EF5F8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9D3DAF22-DA26-E04C-B4F2-22D1785C9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078199BD-CAD7-9842-B761-7A2754E42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3F84783F-EC98-6C45-A0F4-C0ECB813A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191724FE-E3BD-054F-AA86-126569814F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D74C4A44-622E-3548-BF1A-852B972CA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2E6D959B-32FE-2544-88CE-09FD5EEB1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C39772B8-C3DE-E649-82EF-8731A60F6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0EEE089B-7F60-F644-9576-CEB3546CA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DB409D3D-0D7C-F74C-B70C-82384EE65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2C3E1ED0-6C5C-9D4B-B502-3108F2203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0FD4F71C-95C1-AE41-A389-91F212223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FDE997A7-DE41-C847-B1A7-8731927B3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014C2F93-F1FD-034D-AC83-B63457EEA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A1249551-DAF0-9547-B887-CA8ACEE67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9C14E733-2B8A-344C-AB81-69117B6CF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56D0DF95-355D-1D4B-BA4A-1F68EB02D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32ACC4E5-C2EB-A14D-9933-7BF70CFB4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C36B09EA-CA91-A346-A67D-B81ADFC9B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A1AC7FD5-3348-EB40-9E72-F1DEA7F76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E2952998-58DC-4B4E-B3AA-123DAF9FE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075D61B8-0C7B-2E43-899B-9FBA41A53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1446F4C8-C8DE-F744-8B9F-16921F58D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4CF7C14C-E8EA-7A45-8D67-ACF6FA2B6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41388553-6735-1B44-8BE2-120355048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6109F39C-1425-6544-B66C-1C53AD9C6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6E40A3D9-99BD-1C49-A4C4-A80151456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E06D2E4B-0111-5F4D-941D-FCEFCDDB6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73F354A4-87EC-2746-B741-F52335262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427E007C-A23A-D74E-95E4-EE4A91E2B5A2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77F0F74D-6C7A-034B-9F94-6E13A249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D91B69A8-618F-BE40-86D1-A9B940103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AD067A29-31BD-8A4F-8EAB-2FB35AC24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6B382C03-291C-2F4C-B81A-D826CC2D4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4023E0ED-BA96-7349-BC4C-1872D75A0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BF2838A1-FCB0-914A-8142-5FDFEE913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402403EA-5709-DA46-A0CF-E5B9D40B4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5FBB441E-DC4C-4F4E-B60E-7587DFDD8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552D8052-73E0-514C-B776-AACDC87E3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3E3965D2-B45F-384C-95ED-06D685714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C22D2791-B753-6B47-A1C3-D8317914B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113852CB-8B1B-1D4F-9C91-220318EB7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E84D2C9D-81F8-754F-9973-06EA2F885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801AAF40-5566-E04A-AF00-D64954660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7A847029-1D32-5D4C-AB72-50CA76B24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AB2E48FB-9DA8-4242-8679-FF277783E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9DDAB121-3260-E743-897E-0150BC7D7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9B3BC029-42E4-DC4F-BC3D-F8BC80F21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31AB9B39-FF18-AD48-A6FB-F6175BBA0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DFC7C1F2-A117-1F48-BD3E-84428E2DE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FD4C12E9-7B8D-FC44-8105-88BE17FDC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49FB807E-A044-C441-97AA-A5641B3CD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7ABC805D-9AF3-8349-B27E-9E288AC96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2EAEF833-23C7-E149-AD6A-520D7AB35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DE905E22-534A-8146-A77F-B771DDEFC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EDE0F67C-55D2-CB49-8574-96CA96588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CBA06728-6692-AF40-8CE6-34E826E9A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5771A977-E78A-E746-82D8-819DBF8B4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D35A8255-99A3-F645-89C3-F34C64515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5CB8A7A2-E8E7-4243-9ECD-93D86FECC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F6D3526E-E607-574F-992E-23B5402E8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1377CA11-DBAD-6747-81BF-0BC8952D0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C0310A76-F3A6-DF4B-A73D-48741ADFB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D4BBDCF5-A1F1-8F4B-8B94-FF3231E5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6EBAD27A-70A8-0F43-9C0E-0DF4EC7B3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87C098CD-057E-1B47-8457-543F37EC7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29917FA4-F804-D542-B6F5-7D2B3317C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DDA063BF-79E6-E64E-8AC8-924734FD2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A85E63E7-CAC8-8F41-B4C6-FDC2AEE8B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682F5E11-2393-4F4A-AAFC-726FEE3AC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DE7BB32B-36C1-DB4B-99CB-8FCDF1B7A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A133F25F-99D7-AF42-ADAA-E1C8AB976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54503756-C2D5-E840-8C45-E5ED6926F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5C3FA7E1-93A7-9741-BE23-E3D9673F4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001FF65A-2B5B-D241-A97D-488DEE426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424FE7D5-35EB-E446-9F17-08B16D1CF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26436983-1E65-934A-B6F2-59F613BCA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664219CB-5063-4040-83C6-594CC894E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BE27798E-A1AF-B048-BCA6-5B301ADE0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85B7270F-CDE5-4E4C-AFE6-36BCC4342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1964F28A-EAE5-D24A-8F81-81A2E6FD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10BD9EFC-C401-E242-A2F9-30464885F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42A53FFF-1E9C-6044-AB78-D115356C1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6F4EDA5D-B0F3-984D-AD0B-8892C21F6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09503800-44A5-DD4D-A717-5D36DE189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45CC8B77-5729-3E47-8478-73AAC3351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3F55D7F2-7858-FE4F-8549-EC005CE94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A602E692-3168-7D46-9956-8E20BB6F2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6DCE043A-EF1F-9440-ADDA-F4650B5E9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553A688A-FD55-734D-91E7-00D23AB6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641B181F-8917-2642-9D6C-A0C5AC8E5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238C13A8-6E01-F048-82DD-BDF02448C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A0D9301D-E243-1E49-B8D0-040CBB51D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05C9E254-8C59-4342-A386-2C3807894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F6936341-31EE-4844-B65E-D09692EC8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BBCF5187-FA2C-774B-ACB7-1832B13E6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83C470ED-3C94-B540-AA83-554C699C8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76403B99-2009-414E-A028-A67A70489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596F9EF6-008A-BD49-88CE-390C8B04F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03F78633-E960-4242-85B4-79D3B7BF5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8166A44D-59C8-1842-89B4-1C85CB959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DA03669F-0F55-4948-8240-072977A67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E85461E9-BF90-984C-8E84-68A4C37C7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ED810AFF-8043-7C43-8234-E7050E387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6B9A2BA2-4870-124E-8EDB-E41B25380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FB57E7C3-540C-C246-BC6B-7A35ED3BD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360503E1-8FC2-0241-93DA-AB91367B2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FE9F7455-E644-1248-8429-7D049372A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F8FE8751-15B8-8945-94C7-ABB592CF0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77E9CDFA-D581-0C4E-80BE-ECC21AA8D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C7AE0E8F-9554-7E4E-BE71-989E0B7FB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B26CD39A-35E7-6040-A7A0-F7E14F702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665337EF-ECF0-AB4E-A185-112805BEE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74BC127A-F432-B04F-A94F-448B8582E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63048B5E-CEAE-C54C-82C8-6FCD42D4D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A0773126-F38B-074B-9274-932F34280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AFE63556-03A8-5A4D-AF6B-766454DE7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EE03416C-EA70-8242-A4E0-AE852C4EFE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D0A9D02F-A76E-1F4A-9E0C-EB1EE05A9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F3413206-4284-F54A-8B0F-B1584DC19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07718" cy="893697"/>
    <xdr:pic>
      <xdr:nvPicPr>
        <xdr:cNvPr id="2" name="Image 2">
          <a:extLst>
            <a:ext uri="{FF2B5EF4-FFF2-40B4-BE49-F238E27FC236}">
              <a16:creationId xmlns:a16="http://schemas.microsoft.com/office/drawing/2014/main" id="{21345C58-995E-AE46-80C1-333C74BF0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7718" cy="893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9788" cy="893697"/>
    <xdr:pic>
      <xdr:nvPicPr>
        <xdr:cNvPr id="3" name="Image 2">
          <a:extLst>
            <a:ext uri="{FF2B5EF4-FFF2-40B4-BE49-F238E27FC236}">
              <a16:creationId xmlns:a16="http://schemas.microsoft.com/office/drawing/2014/main" id="{A1B85906-695C-7443-8AA7-52D319D94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9788" cy="893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9788" cy="893697"/>
    <xdr:pic>
      <xdr:nvPicPr>
        <xdr:cNvPr id="4" name="Image 3">
          <a:extLst>
            <a:ext uri="{FF2B5EF4-FFF2-40B4-BE49-F238E27FC236}">
              <a16:creationId xmlns:a16="http://schemas.microsoft.com/office/drawing/2014/main" id="{444D3EB8-85D0-0848-B243-20D8CA59D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9788" cy="893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7717" cy="893697"/>
    <xdr:pic>
      <xdr:nvPicPr>
        <xdr:cNvPr id="5" name="Image 4">
          <a:extLst>
            <a:ext uri="{FF2B5EF4-FFF2-40B4-BE49-F238E27FC236}">
              <a16:creationId xmlns:a16="http://schemas.microsoft.com/office/drawing/2014/main" id="{346A515F-4324-FC48-A83F-7D97D8471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7717" cy="893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E00E9AE0-8940-E64F-AEC1-B0B36FE75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2D2E4435-79A3-1E4E-909A-BDE5EB059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3ECCBCF0-6DA7-D849-B640-6CFD67F83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20269480-66E6-9E44-883A-3F065286A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CDBBF3FF-6497-894E-A9FC-1C949777B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F8A41CDA-5C50-BF47-986D-9C2A2FE68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D847E8AF-FB57-CB48-8E3E-21E8CF9DE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176F8D55-1160-2B4D-B549-F19B90269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596FABD7-2E37-A14C-A5E4-06591AFCE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304C4515-DF6F-7F40-B7EA-0ED124B6E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EDDEB5DD-32D2-7447-A9FB-E74E00E5E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F53CED0A-31EA-E942-A557-217704FF6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14C7989C-CBCF-F74A-A9ED-E607DFCDD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A87783AC-1E05-E746-942D-C2A9AA4E1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6A6262B7-A55B-0A4C-BBEE-E13C6F76B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654A4CAA-02BE-0148-8F1D-9BE03CD12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5FFF348D-FFF2-C14F-B41E-B1CCE5EE1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1B77C828-AD9C-BD41-A7F4-259F2F016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FAE67205-DCE5-DA47-8BFF-8108D9DBE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A0F6DF5A-D821-7C47-B1DB-CDD9D07B5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289F28ED-4BB0-4247-801D-D50933D51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54071668-6B61-2D4A-9908-419482E4F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AA943D74-4D4F-9B49-8C1D-F883C0247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78EEFAE8-6B7C-E047-8182-6703DF407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9674B53D-311A-0341-A272-B52E9AB0B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E17638FA-688D-044F-849B-1EC891A5E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2CAF8BDD-9B2C-ED44-9EDC-503733FDF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6A7DFFEA-7C3B-0B4B-BCD9-7F96A0F95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FD3DC914-46CF-584F-9239-3EE3E670D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447A23A4-F998-1E40-987A-64E3D7D3E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5D66A34D-3A3B-1443-AD4F-1F1F79CF9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D4E04E22-7C05-A741-B434-8AAD0FBAC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5252DF62-6654-F847-8DB2-B389FCBDE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F8C1A38F-9973-6143-8AEE-40844C2A2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93F076DC-34B1-3E46-8ABE-D3A5CD93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FDCB2F9F-330E-0C4B-A58D-A1C899A21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DF04C837-1AA6-2F45-9F62-E92DA7597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F60FBF10-A90A-E74E-9B8A-6B5F45D9F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88C3F7B4-9256-264F-B980-C43C0DE21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EADE9E3F-E8E2-7F45-9664-FB2270F90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3419C147-5C9B-254E-BD33-D01461868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8D35FA1E-F845-C44F-8E02-BEA352544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1CA2C12C-20E5-8148-B7A8-401BA6643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62183E29-4CEE-C84E-A22B-CEF2D8B03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375D8958-31FB-544A-AD36-B1667C65C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D19F1B99-5299-B34F-AA32-968A98644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7D54D1EA-FCD3-0C49-A482-DED3D7CE2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DBEC535F-DD3E-EB4F-851B-5A1B5D7DB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1F5A7B9D-B7DD-C749-8703-6A45BFD15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1E6925AF-EAF8-274F-9D4F-A4DA41687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6A940F31-451D-1D4A-B408-847901FE4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C23153AB-3515-F745-88EE-9D4E4FD34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50BD5A27-68A8-E745-A2EB-228354A7C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F687C869-80F9-3E42-AC56-0CDD2C081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400C23C4-436E-614D-A5F6-E1B2DFF70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613D7914-18EB-A344-B700-48F43FF90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671CB7DB-A63F-334B-9E5D-71E055727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D038FD7A-4831-E54F-9DDF-BF97A43C1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66410F20-A325-E34C-B98B-0D51F9831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46E73201-888E-F94C-A65B-C81FBB163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AA596719-1433-EE44-A6D8-27BBCA5C2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01A68AD1-92EB-2344-B345-E392FF642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62578DFA-3A2A-2643-A0EF-C46C6CC35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132F674B-48F7-F74D-83BA-1C6294227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357D894E-386E-9E45-A22E-BE744C3CA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BA7DF792-2073-B541-AA74-8D0E5A36E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8B5A6065-C864-504F-9D1E-3B74C527C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B578F516-911D-C146-B5B4-892C48FCE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0984876D-2A2C-174F-ACF8-EE5801F89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1BE8FD31-6889-7945-BA37-6B3F9BAB3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B1E87AEE-A48F-C04C-8659-F154AC867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D2D38E8C-1849-6343-999C-B8DD22E5F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70203E0A-4C33-134C-A905-B8A06BBEC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02E13417-C0F2-B546-9D14-E7F138716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D07258B8-7A9E-1146-9447-A169DA379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93DFBD7A-3A1C-F141-B52E-2853C3D51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450705A9-7B09-3044-9DB0-7BAE305C4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C30D0158-FB95-3648-8AE6-609C2E25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C5490FCA-6441-334F-9371-3AA28B51A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B0D01D4B-7E3A-AB42-9B7A-DC2D838E5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9BCCEE9D-776D-D344-8C72-2D4E9DD26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104393AB-DC53-2B4D-9C48-B36B8E724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F51C9EE3-013D-1F4D-A799-BA9C532FC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30A45343-2899-A344-8219-C2BF8393D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E9F2E622-12ED-0242-826B-92432306D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98A875E4-85D7-C44E-A4A4-33B8A44FA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5623E22C-E880-FE4C-BB30-684B7F1C0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1C0673F0-42FD-EF4B-9453-55F2B3547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F64A1671-0270-ED44-9E54-B21373AB2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339560E7-F3EE-C645-BF3A-72B77D900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6D83B5D1-25A8-F345-BFB6-2A395D4B2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994EC990-3023-CB49-9C7C-6FF439EB1117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C860133C-3FED-3D4D-8E94-F49C3A62C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B0808B05-7AD3-4E45-BABF-4B07B52B4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A5D1FFB7-3717-B74E-A6E8-7846A8257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E53710D6-323B-A247-B73C-1D961E615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510C0696-A4F8-B642-B1B0-38CF277FB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7DA96EB4-2F5B-2F47-8730-409D86FDC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DD64934C-0456-8843-ABF9-917BC25B0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73B47331-9C87-8643-A8F1-671CBB217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454058F6-D75E-2548-BCCC-A22B7BFF4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8DA381C9-95CD-BB4C-8F36-BE34C639B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78ABDD43-C2B9-8640-BA31-BC83F93ED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93506682-C96A-944A-BA28-11B566D72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435AA5BB-DF3A-5F49-BE25-5E081E218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F9183781-FB41-2C49-9308-829FE4E4C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6D1FDAA0-983C-264F-A6E6-38D1A4AA3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5A49AEF9-3DEC-344D-A060-BB5183308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22906A54-0F71-DD44-8935-1293C17E1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5CE609B0-1C27-5540-9E0B-B38BD2DDF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5E02BE73-4BB1-864F-8A72-162B3B4D5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92A72AC1-2A61-734F-A3E7-18C00E3F1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5C6ADE35-4B6F-A144-A014-0966CB474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632AC20C-8DFD-6A40-8609-BFA280C0A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7BB8E002-94BB-CC4C-B43A-36FFA376D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7E84DEBA-DEC0-C343-B723-3A9168A9E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FC562F80-78B8-C043-9255-6F73C7893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36697FAC-BF37-7D42-8912-5421ACB0A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9C0ED253-9304-284A-BBFA-2F95AB649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845C4BAC-5728-7E42-9926-EE5102836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784DF9CB-F200-8E40-9700-D79BA9FB2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D08B1C95-328B-D94C-B70B-A78EC9FD2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A63DC8B5-5646-104E-BC80-FC0B164F6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D953EB1D-E6AC-1542-A087-32CDDF499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CF572E0C-F8A9-5C4F-AF37-470FF0513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7715C922-14CF-8B41-89A8-DB360621A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4FA236D5-B784-0A45-8585-6C7BC0041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290FB426-5A6A-7D4A-966C-B77A4D3E8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8FCFEE4C-4870-EE4D-8031-6F1CD0727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1CF2ED8E-2AAB-754B-8F56-4EA5BDC34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7038988F-1E93-7248-A15F-4ADDAEB25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EA88A0A2-F795-EE4B-82C7-E0230F451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4B178D20-E549-6145-A5A8-BE71A9C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D0CF395D-1CDD-A34E-9956-6A6567E98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DFB59BC6-3540-C647-8467-FE2BA033F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327B8169-5A37-2644-A96E-050368145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CAAC4337-BE69-8C40-87A7-D4575915F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16911222-A0A1-AA41-8031-68EB31BAD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3DD3A431-F1DD-6343-B3B4-6A209F8DC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5DC4A4A1-65EB-704C-95A9-E0E2EBD7E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FA26077-5208-A043-8777-1273ECD40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B2865ADA-A9BE-B848-9A78-526544CAF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1E158F60-DFCB-F747-AD7A-4C6FBDCB8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DB8BF8E4-FC1E-EE41-AC1A-4AD0447EE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94E7498-217C-0F45-92C3-38604E0A0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8E2E3515-48FF-4244-A2C8-FE5700402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5ED2580B-72D5-6940-8584-D502267BC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7FA255C9-AB6B-894C-8FDA-BB8F3E0E3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559A1144-1FE3-AE48-A0A5-051FE845E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87C2FF00-F4C3-C449-84B8-9BF58E828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D58ADACA-A2B9-8641-B03D-0C988174F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DF2681AB-883D-144C-9947-8DFE26DBC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C17706BB-9EF1-2240-A87C-73E27DAAE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7C401616-1F72-EE41-B3A1-C6B1F68FB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364F7E16-5131-7A4E-A90F-B22136A3F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1BFAB84C-2F6B-D84A-85C0-A88634F95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2FBB6516-C892-6247-8AC4-0338C2EBE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6C1A4B2C-8B19-DC44-9DC8-DD4866FA7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93BC16DE-65A0-B044-A8A6-CD011BCC3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6CC89B4C-0F1E-4B4A-9656-8430A35BA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829FDBE8-6A76-E847-A5AD-85BCCB8D9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295BC059-2A7A-6644-9835-3D0A089FD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CD623615-400C-5544-BAEF-3812E6A529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581121AF-6EFB-4841-830E-FA07AFBAF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3419334C-1BC5-9F40-BC72-3FD6D7C4A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BA5405B4-0D0C-ED40-8592-409AA908C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90F560F2-40E8-5A46-93A5-9CC3AA68F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47FC5FAB-1535-DA41-9565-2F25BF2D4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401EDEEF-E640-7149-9B7C-4C9D4048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E325EEE2-2D2D-CC4E-B5C2-4C8BFB3E1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8C2923E5-B789-A944-8591-88E10B61A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477FFD1A-9CEE-2E45-AE27-F92000D73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346B8B31-A83E-7C47-8650-187618D8A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112AFCB7-7447-474B-8CA3-0176DC991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85752C94-E0D0-3740-8EB7-FCB81A424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04E242E5-19AA-C94B-BFC3-3565E8663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190B973F-4628-2949-8999-052D71982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2B1994B4-CEFF-DF4A-A334-9E5DC5623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DD443BD5-2C2B-0A42-BEEA-5B7055E92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98909427-D56F-B448-B7C1-7C7807E66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DCDD579A-F203-F24A-B218-EBAAA0279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BDD47048-3EDE-3547-828A-E83A381EA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F1D3A747-C6B2-254D-83E5-2E2DEA3DD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FCF6ADB1-6614-483B-AF90-B9F1E3F63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3AD53F5A-FF83-4BBD-96E7-1E57AEF3C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0AEE2D0F-2262-4093-9018-E9A7876E5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50DF753C-1863-4D12-9752-2C47C6F33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8F512629-2FA3-41DD-9D9D-3FADC6A95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735D78BD-03D5-4F2D-BD38-CCC6E9085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97C2B182-450E-4BFD-A4E1-A6F2ED128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D8B55404-D5C3-4DC0-AB8B-48694DF02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2BA4E843-7361-4281-A5C5-E903265F9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33BE82A0-5EB0-45C7-977C-78188682B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144F5132-DE83-4C53-A3F4-252D9BD0B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390B841C-5DD1-4AFD-BD63-C2DDD7471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590A9CBD-712C-4E50-A63E-6E7B9AD3E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0376F5AF-90D3-4D42-8534-D2A75549A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56589223-B7B3-452C-BF2E-3FC2978B1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E75274C3-0F30-436F-A85F-91A1C3B86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C9BD7863-FA3C-4C94-9B03-99F5B60D5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FC3BAF81-E33E-43AE-B2AE-6B8CEB373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B0857CBD-7974-4DD2-BC80-C8867B79B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CE7089B2-4783-4318-BEAC-0D7BEB271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3793E159-7C48-42CD-BBE3-C6CC396FA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64786D1C-1AC3-4935-9C15-AF668C26D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3742D726-11AD-412E-985E-808AB2EAA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A8E3E31-EE3E-4B5C-AB90-7724E1E7E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EF6FA576-39A0-4EC4-BCE0-53C38D1C2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B34DAA00-405B-4943-9896-30050DE2F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F2602574-3A8A-4B56-8EFC-91FBDD702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6D37FA0B-FB4C-40A7-A2F7-C0C5BC39C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42211C41-0BF9-4883-A67D-BFC3F8726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DBD954EA-DE17-42B3-8AF9-1F07F09D0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2F2FE42A-0910-40DD-AD99-3978BE2D1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DA0CFC29-65BB-48C3-943F-686FECF21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75A7918E-847B-47A9-86EF-AC9583A42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6031E885-7394-464E-BBE4-F71677AEE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67749D80-F675-4A6B-86AE-89141C1C5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C2856289-C627-4E53-B9D7-58CC06A72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6D425B42-F70A-4926-90FE-15D11C9B4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66C4A4EA-DDB4-4CAD-ABC0-A690FC956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F933AFF6-39CE-4EA3-9205-C631D78A6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A1EE4ABE-1297-4460-963B-E29BED50D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611BB98A-7643-4DAF-AE61-6FD6F2E14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EF89A1FC-E7D1-48D8-9918-8B12EEF57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7F2D4EBA-5101-4E99-A669-7BE2916C8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CAFE5A0D-FF76-4756-8B9C-FE30C0D22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7E7CD4AA-6100-4C20-9205-7A17A8CF1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BA4D1E6C-390C-4CB2-92B8-140E2E708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34277150-892D-4021-AF37-E1411D4A9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7613C20D-B112-4CC3-8945-ABEA68BF5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AE187D2C-5455-451D-90DC-B84F3F7BC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9B65435D-355F-4694-94AE-AC74AFC7D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510EC390-7C55-4B50-92FA-BAE79CA40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D7F948C0-6FF4-4384-BD24-0F51A16F9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BBCDD462-A39E-4F48-A33D-8F7C69A6E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0912C527-B1A4-44A0-8B32-C72A59966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F347D03D-C4CE-41AA-99A6-A3BA127F4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61E976DA-9B10-4B01-9820-D274FD592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FA8BE07D-883D-4B38-AB59-3AC631F76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7A6FE195-E79A-4722-AA26-53E14BAAB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D34AF5B0-49E5-4CC9-9375-A7173F6C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C7BB1CF2-694F-4D34-B893-1B5E52708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A2C52828-5BFC-4F02-AAFE-58C26F5FF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8C5863C0-87F7-4746-86B0-FFE8A3867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17A1566C-B4C6-4666-90E6-5C5F423B0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33D18C11-44C9-4B16-A30C-97049223C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2B4F4F9F-B52E-417C-AE93-04CAFC957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712D3C6A-CBCF-4031-82DE-71111CE23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669423D3-B578-4888-A1AB-741041B5E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4916AA44-D47E-46AB-8052-475594C99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CFEDF7BC-A59B-40DA-882C-D7D81C06E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14932B70-607D-4B57-A60C-5B908088A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8C9DDECF-9259-43C2-BF2B-392E95957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1222BDC7-4E78-4D44-91DD-A8697B032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CAC6EB9F-A7BF-4CB1-9BA1-A0CE8F6D5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31FDE140-902D-46EA-8B0D-C6DF862B6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0DC02F9B-E865-4EE8-94E0-524106793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8ABC387F-8B26-462B-8488-ED90F37B9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11752DE2-1C3F-4E6F-8CB6-A9564F22B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7DD0DAC8-369A-40BC-8372-60E599001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D1F5E075-20BC-4F17-AA53-D8A77A449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060C1E0B-B20A-4F3B-B241-DD13198E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0ACC33AD-2785-4C7C-91ED-BCF1A3DD0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0A326984-7143-42AA-92D2-4515EBB1F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A7C8CB31-91DB-4815-941D-0CE0D5042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F832E6F6-C7C0-4C0E-8C67-886FEC137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FB7CB90D-0FB1-4DE3-A53A-019F2B10E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C830DCB4-8045-422F-93D0-91B07F58B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BEAC7316-B452-44C8-9D60-D7A50387F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82A9249F-06D3-4FDC-AF41-221E6F286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BFE04C8F-CB92-40C5-BE80-464404EDA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86ACD648-D28E-46D9-BECB-DD0C1F442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7117596A-51D8-451F-8C99-195A084B3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F19D3DFF-85D3-4B38-85A4-169EB7ED4472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27EA7FCA-5C5B-486E-ABAD-16409B7E6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F2C47A0B-526C-4A50-A851-56D7B0724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018CAE25-F14B-49F4-85EF-ECF1F624C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00F77CE2-C431-47F0-8A80-3584EB005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1393DB03-BA5A-401E-BFEA-03C2E5A89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24B30104-F18B-4C83-B306-9777D92A6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457EA173-0584-463E-AC1E-81C7659E4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F05ED9C4-EE68-4952-A99A-CCB846CB6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B96A10EB-B165-4868-B1C7-5154E26DC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87F32BEE-2325-4E13-AB55-B5A02113D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875266B5-1854-4622-B0AE-3CDDB6415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E7F2EE4B-8012-463C-A013-D419E8D1A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AFAE2351-C710-4D53-95C8-8CDC45244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3748D0EE-1AA3-4AAC-9971-05C4A5C31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8225490A-864D-4C50-B067-93FD15E38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1401B927-6BF5-4288-8712-0ED8DCCAA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0C9AEF47-90E6-4C9F-9109-F73E08921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C9C64A85-C0D8-4472-83DD-E8B68349C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CE8B9277-A8D6-4622-9058-11518AD70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52530B48-4115-4993-9F27-656E1892C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56058529-1D13-4A10-8882-D04B90B2A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0675807B-FF54-451E-92D5-1EBDA7E7F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041A1979-6700-4773-B258-51C6ACEAC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3E6A2090-8AC2-431E-AB09-23E13EB24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55D7F85E-C519-48C1-82E5-DA8CEC006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4B2DC643-BC9D-4FEC-BF2B-39EB9E9B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9B13A24A-9327-4985-BBC7-088B4F693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AB12F8A0-81D2-440A-B75F-6E85055E8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26031447-2621-41AB-B762-DA0F13373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FA5491DF-E4E9-4D00-8A10-D100DBE39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CDAC6B3A-86D5-434C-A86C-B0B6C7879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FB5E48CD-0F65-48DA-82FA-38863461B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ED769AD4-A851-4741-8688-721AC78A1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B46FA4DD-6750-4905-A0BD-C929062CA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F524769-583F-465E-8055-62D662AC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C43E3416-B5F8-46CA-B2B3-47BE22CFE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28A90BAC-2C9D-46E5-A337-7CC918417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7254558E-5DED-4668-9C63-A081308A5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72777BF2-170F-4F1F-A9AF-D2CD322E7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52EAD94D-1A42-4819-B4B4-BA2ABFADD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947B8D49-14EB-4BB9-8A04-EEC49A510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260ED0B7-FC83-4EFA-9A4D-90E200BD8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95367C92-53C7-4A27-B61E-3787DDB76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FE4CCB8D-23F9-40BE-9CCD-7C510D70A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C8F54DB0-2A40-401C-AEAD-8D00E2E18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2F498FE3-23FA-4CC5-B343-D49BEF863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6795EAC4-AA10-4F5E-8078-A273F156E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392B9D4F-38E4-4B92-957C-25CB937FD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C3D5C547-9932-4DB5-B7F8-BAA4C2FD2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7A701A73-C411-4E6C-BB8C-6D93FD0EE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12EEEFF6-1158-40DF-8FBB-4CB27DA34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064173BA-C24C-4D4E-869A-2626F0E51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1F1D76A-F98E-4DB9-AD3D-71CAF4701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ACED3547-A3B7-4E02-A90F-D10C5C0B6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1734B0FC-8769-4FD7-AE2A-A11810FCB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30675914-AD00-40D0-BD14-BEFBB5B0A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AEB14D36-0A70-420D-AB25-128C6D13D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A882254B-7F76-4B9A-803A-F82715C07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D76DFE05-3DD3-4859-905B-4D2438D04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5E7074B8-8AD2-4F9E-B0E0-E5D7D0985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5C45F335-9737-4849-8397-60948C5DC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ED6CDC99-851E-412F-99F2-D342CDCB3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157EBDB4-A49D-4443-8FBF-A38F4BF0B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B0321595-599D-4433-B1D0-6C9AABF70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40C78B9E-10E2-4F78-BAE6-88668F196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F97C937E-AE46-435D-92CB-26746A62A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65DCF2AA-D3E0-43B0-B3C3-7DE5D3E7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BFC428AB-F350-4A36-9F67-8E3ECF5C2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B3B78C7D-946A-47DC-9403-CC8B1F6C2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62DCF569-8EB0-4971-87F6-BF518E318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985F1750-21FF-4EE7-A45E-CD4CFF6C8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AA51F8EF-72A8-4286-A83F-FA0B8A266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A0945DC5-5902-47B5-BF34-965483C68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4105CED1-75EF-4E85-80DE-56327E87D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903A1D5B-6B22-4BAC-A470-A36D7811F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D0D031F1-7FA7-40D3-AD10-6C2489FAD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7C3F1B29-47E2-43FC-B2F0-29DA3B93A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910D27DE-2248-45DF-9910-27B539131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F004B4CC-4981-421A-ADBE-5C4519129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56B568EB-3F1C-4A2B-B831-ED8F07A46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179FEA63-54C5-4E17-85BD-117375979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BA93CA2C-7F96-4025-8E07-3D22FAA38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0BF00343-0302-4C5F-8451-9AE376E15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F3472475-4C89-413F-8727-535151F85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EDAC2A58-7221-4508-B675-3BDC3D5FE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96F2A0FF-D74E-4A2F-B2B6-D2DB5BC3E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63CA73C1-7285-49DD-9591-DB7EC6C88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B34F1A20-05E6-4A7B-A645-1B16E828B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D194DD52-E521-4AD2-8950-4B4F787C3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0E4E4BFA-4F6C-4885-AA54-101646532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1DCF3991-D5AA-4FB0-83CA-41EB4B52B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91B43FF7-9E3C-8740-9895-1AD7C1850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34B1F701-F018-A84C-BD91-C23AC7147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06B28321-602C-7D46-A36A-28858CDE5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01420AE3-0173-D444-9243-D540225F3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417314AA-0347-F546-9928-FB22FF333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52DFE145-0D97-E54C-A12D-AC4416D82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2C9B9F5A-650A-0447-9D04-9977D006B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E3A5B6F6-479C-C542-975F-590E18DB1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402ECC45-C693-E048-B062-EDD0EB3BA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00040F3B-397F-0E43-81BF-41E7699CA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F98572E7-41B9-C240-B461-4BEA7B4A3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B42F9B4D-3A29-4C47-B7B2-92444E8C7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CF3E0254-74DE-004E-B1D1-82BD5D5F6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80F160DE-7F13-2C47-A4C8-2B500D94E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24634C49-0E9F-4A45-9A59-BB4E21879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4FC4BEFF-4616-B94D-A89B-E465D1D43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8363AF5A-E50C-C345-807A-86ABEE3A9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27F5EAE1-D1D3-3146-A813-F744F6131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0C201645-1346-514C-87E0-0EEA64873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374E5E4C-EA37-9042-8F81-C3AE67549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8D6F5D6A-1048-7C46-94EE-F5B0368FE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CB9F8A1E-7BAB-8E41-B897-ECCE7AF07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2D8CB12C-9AC0-AF48-A739-D2B2100AC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5E7F574-0692-CA4A-9986-01CAEBA04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4106C3D4-DF64-6441-8B8F-02E7D6C1F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84EE4DBE-FE11-F242-B1ED-6692BFF03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7CE31414-A446-ED4C-948B-AC6A9992F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BAE0DE91-7F01-014C-B419-175ACDE94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D4321339-85B3-C543-BA86-14AE1FFD8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B7ED30E9-C50E-7B4C-A639-C4007352F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CF5E7C73-E744-104D-AEBB-D7D295CD8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0DBE577D-70EA-1945-914A-0C19651B3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63BF8BDE-CF3F-2C41-8764-94F36C4B5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E4463695-EB7F-0C47-8CC3-D4E378701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2A3CC679-E99D-8341-B4C3-6149024BB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EB0F7960-7229-F34C-8B5B-6400DA7DB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52075678-B21D-BD49-86A9-E022233FF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EBF6131D-F787-CD49-AA00-3EDE5DC1D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4F37C9C8-4C33-784E-A290-A3E46AB0A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72C0DEBD-F2D4-5E4E-A02D-8780AD495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0081DCA2-9E04-CC44-A695-574B5E93D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9322A0CB-93DD-8647-9A23-6D9081B1C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37332BDB-C1AA-B444-A9F1-AD0F1BCAD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7EA93D4F-7859-7A43-A1A0-61401FE88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09B4674E-5FA1-4F43-A193-EBEF0654C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B7816A99-3DE5-484C-838F-FCD29226C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34B1C08E-029B-FE48-8022-3C93240D8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903A4406-C9D8-334D-B820-E780A804A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D3AF80DB-A57C-F144-9936-9B018D7F6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A21ECBCF-83BA-3642-9A34-2FA6D1354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76C4760E-3EB7-D842-B99C-26273E83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5CE2822F-B9E1-9046-BB82-58A93D4EF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5FAB2C67-F9DB-F04D-A309-3DB9991E1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C5A01A3F-5ECC-DB4C-950E-5C3221F1D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D3FFC779-3677-5040-B523-FACC5138D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B7940E1E-978D-114D-8BD7-F188B0920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86E4181B-EFA0-B143-9034-B99CE8062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5D3E7BBE-BF94-B349-B375-9F4E1BC55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5CB6CAD2-3D1A-4147-B7C9-1856B3733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0F0C39CD-7FB0-AE4E-B43A-5C5832E4F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8AFD0D6A-23E2-8341-A910-D2B9C2053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E4E7FED0-6D4E-7843-969D-22082D42F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569C8BCE-42CB-E942-AB53-0C20EEC04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71BFD0D0-5321-0B47-9E25-3B20F67AD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666AB631-B0E1-FD49-BB75-A5CB73512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A1132003-5334-CA44-87FA-149ADF674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79D48FB9-FBF6-A34A-AD43-A8A169974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0C37213B-F399-E542-BE5E-FB3C1ABB0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9EC5061B-47B9-364F-BC1F-F9425096A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48BD36E8-764E-2D45-B468-C1C868D27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2654E982-C6F1-234F-B684-9CA4762C9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FB15E60C-7387-194A-991C-0D8690F26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88C468E2-6AA5-1A4B-975E-DD2AB35BF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347E67E8-00A5-6540-847F-CA61D6F49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6E735115-43AB-7842-A5F9-F047A5BAE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81F2E21B-F362-0146-B610-3E868D6A0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42D401F9-8026-9E46-840D-4C713AA3B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7A9BBBB6-D69C-044F-A652-B7B75622C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6CDF7A35-4EFC-F440-8C61-D50CF77C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823FA9B3-43B9-B242-8384-076BFD664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29D0551B-A594-0649-A5AD-C34563148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0799A4C6-76B6-104A-B822-B1AF2950B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73B38C15-0167-1840-B004-6F570F483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6CC8C049-E4C8-AE43-A11C-D7A08684F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C2C6C257-7CDC-2A45-802A-5A48F5C59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054062D7-425A-A34F-AD12-F047495BF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285C770B-755D-5544-8EAA-4ECF6D0A9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5D65FF7A-B55E-0E48-83F4-679EC2AA2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296E9DCB-0CC7-1749-9B71-39C5E96C2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7CDBD654-1941-244E-844A-339EF19E7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A872AD90-8AF6-C04A-AF3D-7A87E8FAB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B5B1FEFF-4309-074D-AA71-0F2865368785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C3F527E0-40C2-7649-94E4-BB3198A38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00E240DC-EC2C-B24B-9A59-2550CB9AE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0329769B-ADF3-1A48-A2B0-F3CAEDAAC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39F7248B-498B-8244-BA7B-A1DEB388F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37FD0D84-400C-964F-B646-10F306EEC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77564AB6-E5D7-EA42-9CB3-C4841E47A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7A5551EE-76F4-4C47-B924-F4C636E0E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91609FC7-937B-264F-BEB6-D0D27E1A9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16BBEE69-6692-9242-A76C-0C382E1F9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B1917889-AE63-2049-9903-1333DD57E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15EBB141-BD3C-204C-B189-59B681353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01C4F06D-EDE6-7243-BB14-DBA151FA2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0E83A77E-D973-6345-AD37-9E2C7ADC3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CF708B10-C5FA-504A-8DE8-5ED301432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DC9BD656-A3E1-E744-B22F-1668F509F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292D7FBD-2AE3-A642-AFB2-F3FCFB194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8AC6288D-7425-344B-ABB6-6A2020748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EAAAE8E8-41EB-8344-B08E-EDA66B1F7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76CAD1C4-7659-6049-8CA5-B30351083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FBF2C88A-F34C-F54A-A0FB-326AE93C9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E67A5920-ED93-E943-BF93-189538C4F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D984B5DA-62AB-BB45-8D1F-AB6B3CAF8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918B38E1-DD6B-9343-9E43-FCE1A2B44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4D1B74FB-D80C-2B4B-BB2C-8BC96FF81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92C6B582-60CD-044A-ABA1-1BED8856A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709E9118-5941-414E-B1C6-6C8E0F9DB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ECEC74F8-F49C-5A45-8BD6-33FF49353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5890AB27-1DF6-6F4A-A267-C494A638E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446A2D84-2700-294F-BCA6-F23551074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F39B99BB-A132-634E-96EE-586B37FC4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099685F3-C219-6140-BFD4-14A33BB00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27060EA3-2472-DF4A-A019-A127711BE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2F3C2848-EAE9-AC41-A2ED-BFD2DFA51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1854EF3B-C26A-4142-AFA7-939C1E794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8E29321-6653-A846-9C54-13403E123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07B58787-7C16-4F41-BEE0-EC4B28AC3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8C8F4F30-07D8-6147-BFB7-8F229AEF5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F3F5C557-CE3D-2544-8F5A-A2A3D2FDF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BBC38E8B-9BEA-3C46-ADCE-71A2252AD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234CA893-C766-E342-AE5B-F1ECC5D84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0D594146-0428-8B49-A62B-B47430491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227D444F-4ECB-4648-B4CE-AF1A8E8CD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85455A18-2265-7D44-9163-0FEC216E0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06412EDA-2850-8B40-B132-7BB16CE8B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4ECB4F49-E22F-A04D-A654-6C5CC6E74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11005207-20D3-C049-958E-B247820C0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A992D837-CA61-0D47-B1F0-EF4B46B11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99A67216-A728-454B-9F18-6492BF88F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99DEA5C3-9E64-CB4C-BD4D-D534F8433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05439C24-6DC8-A445-8A64-F71C97D96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D4E9C8C4-153B-B94B-A701-D83EE6244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3362F9A5-70C0-1047-94F8-16A28DEF6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EB0B0A49-179E-CD4B-A062-27020BE65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4EFE9C58-5916-1346-8F3C-540F58702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186771A3-10D2-EB4A-8AD4-EF3816A65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10C55CE7-3DCB-E44F-857C-29E95173E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982D655E-3B9C-3D43-A87B-E6C230E8E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CC772733-DB36-6B43-B37A-600BB64A87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C5ADC871-0AEF-6D4C-B373-D6691A27B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D7AC1A72-8A53-B64D-B7CE-3B627854B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8942CCC4-97A5-DC4E-A322-EC8FD0E2C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B2B79AE2-4095-4A48-AA7B-5BC258975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5A14CFED-0CAF-5446-87E9-3B485231D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12F2F36F-B4CA-1148-9DD8-CAC7688CF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C74B894F-861E-D34D-AEF1-80678E9D5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6A8B9A9B-23A2-ED46-B804-2CAED27D5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6B421CE3-A225-F346-BA77-5AD329631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2791A819-283D-9B4C-9D8A-618284725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44AE543A-A4F3-3741-9A1D-61AFC8464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7E33C420-53C6-8E4B-8791-245D296B5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EE1EECAD-1D56-A049-A20F-F1190FB63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54FA1F23-5076-DD47-A7A5-328B957A5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64CBD637-A672-5448-9B70-B7947764F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301194EE-D4DE-1C48-B872-1F4FE0D21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B74CA673-50B1-3D47-B34E-57CA8073E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D54C09BB-7333-5A4E-9082-7B4A02487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D22C2CC0-404C-F742-A500-A7133861A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E7137339-9104-8D40-9856-A98188E29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3E1D1A70-2C95-8D49-ACD4-F4CA4C145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18951CB1-2150-5740-AB7D-AB1D404D9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61FAD802-5C80-554E-90C0-27BBEAF7D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8333CF47-2952-8E44-BD2A-56340E456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E513D52E-5824-D846-8C52-C2EC7968C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E33C3E89-5815-6247-8506-2FDFD955F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9A4D4EDA-997E-F647-9DEC-9EEB70D07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4B61C064-A8B2-944F-8E6A-07B539ADC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BBEFE658-2ACB-FB42-A6C8-DC8D31CAF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5D7C91EE-2001-9F4A-9D72-5901D2E06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1714FD88-0728-DA4A-98AD-C0D5E6AD7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CB629C97-4B3A-F547-806E-81643CEF8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3DDDA710-00DC-1546-82E0-5C1FF285E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3" name="Image 2">
          <a:extLst>
            <a:ext uri="{FF2B5EF4-FFF2-40B4-BE49-F238E27FC236}">
              <a16:creationId xmlns:a16="http://schemas.microsoft.com/office/drawing/2014/main" id="{6DE57E20-C263-D84A-9F53-B37417059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4" name="Image 3">
          <a:extLst>
            <a:ext uri="{FF2B5EF4-FFF2-40B4-BE49-F238E27FC236}">
              <a16:creationId xmlns:a16="http://schemas.microsoft.com/office/drawing/2014/main" id="{CA599233-DD79-FE4A-8E70-48F11C30D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D0C77C0D-FB55-D44F-B5E3-43176E8FF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9A1FA7E7-A282-C947-BB36-A7B6E83C1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AACB4579-F7BA-2B4F-AF9C-3E4C7F39F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B276044D-F744-5B46-96C9-477221DE6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39BCB93D-BC1B-1541-94FA-FA3141ED6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F21615BF-0978-C94F-B9EB-C5B4436B5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E2B05625-F0F4-584E-A939-2DAA4377D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22132AD-C08B-7C46-8F8A-1242B5909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B299290C-EBDE-364E-A432-3FDD3A5B5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A19F3620-DD16-3244-B678-F9BA4906F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A792530E-5F93-C84D-BBCB-D6ED9BAAD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F90D5EA3-1C4E-D34A-A3EB-DC5D26EF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66A7418E-A435-5E43-B795-E58FDDDA0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89CF1C78-3B05-BD47-912D-B7C2B4DE31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12110B65-128D-F548-ADC4-815A5F536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043CFB12-F3A2-FD40-ADB8-85B52A2792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2F0CBC5B-02EF-514C-BE22-2BB5891D0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01FC1735-4776-3C47-A746-0FF90469F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E5CA1C90-8288-954D-815A-4FA34704A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42DBD1BC-4578-0249-9045-E8ABF3736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5F541580-D778-E148-920E-CDCBC8089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3BD3F425-158B-8248-B6DF-1F3E7EA3C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F5CBE7D7-8D9A-1A42-B95E-19B882225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B5CA127C-3E55-564A-94FE-162BF0B2B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C3B9AE0D-EB32-804E-9D2B-3508DD912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488C61BA-6CC9-E342-BAA2-1689E104A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7758F6AA-57A9-3841-846A-A287D4FDE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51A6745F-1EA0-C340-81E5-45A71F652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E0A3DAE2-6CD6-9C41-983E-7FDD6E15E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CF35C8A5-CBF3-FC47-8A2B-031393546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E94E3268-812A-A247-AD51-99DCBAED7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EC936D74-EBE0-0B4A-9B3E-C6175E0D6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EADC8D7E-32EA-6A44-84D6-193DEA2E8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CC0268B3-878D-264C-B504-DE180437A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3B9DDCB2-862B-0645-85F3-F0905EFD8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C2A47605-67BD-3240-9A3A-002D61F47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960D53DB-539F-2B47-96AD-6577B953E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6938F324-2273-AE4F-909A-C99A54B16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9513C6AA-C296-5D45-A728-B5BAA941D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649081E4-5509-FC47-8796-3D0EA65CA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1B85E3F1-32F1-F44B-B5AE-687F3805D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CBC642B0-AE41-B046-86C6-3B4487A30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89172326-7AF2-9E45-AC91-70E706B0A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E27EC24E-C645-824C-A9EB-DC7282E7B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1509BE2-40C9-9144-8773-D01103650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32A5CBDC-642E-7B44-B978-BC62751EB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3832EC90-2CD5-BF4D-B23C-1D3879F22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7F299018-BDD4-D74C-9F21-6A43CD592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E2C80898-8E9F-2F43-A5F1-AF932B554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1C50B7D1-67A6-7749-95C7-C9E318B5A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591EE03C-A8B8-344C-ACB9-4EDEB953B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FD846934-337D-034A-9DB6-43312F6FB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B420C94E-A47E-C445-B6EC-00FE660B7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A885B0E1-9F09-204D-B69A-8A88AFF19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6084DD5E-2CAC-FE41-95F0-942E2EEF2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FC91D6BB-B56E-E943-99B2-FD290485B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9DF8F864-3462-E64A-8F1B-B98301D8B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BAB6FBAA-801D-6745-BE9D-586D9D863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C5ED189F-6BC7-0C48-9401-9E0F81076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3CDC377F-589C-5F44-BAED-F61307B8B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AB0EFAA2-DBFB-FE4F-9490-0AA1CB8DC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C1B8B54D-F28D-7C4A-9780-1C5A76041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63433B1A-49AD-4744-BC11-8B9537CF0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46C291F5-B1D7-D544-AD9B-41ACB4A10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D9E2BC7A-0F38-A84F-B098-9FDF4BDCC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F5335305-8CDD-E34E-9FAD-E04F864DD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BCDF5294-DC6F-674A-BDA3-417B7C1F8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51CEE6F0-0342-BE44-A5FA-13188C912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41E62FA2-28E5-B041-9179-A00A9769F1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ACA37DF8-1672-2949-B488-ED46D671B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A059746A-D7D1-8944-886E-87125BF51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6692A21F-89AC-574E-BD94-544120124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A5668D5-AA23-A44C-8991-D5879E222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779800C1-5865-8544-AABA-15D9952CA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67EF2E15-C49C-1C45-9A67-3198F58CB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0FE5896D-DC17-C44E-8A01-C84DCA535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DAF0752C-E601-F443-B441-9F1C0E9EA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911AC633-5864-144F-99A1-59F4627E6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188D592C-DCE0-8546-8047-0F494CA44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4002934F-9DBA-D94F-8481-629CF4E4E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49063288-3D37-DA42-B9D0-D8E0E12CB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F58BB89C-3C4E-A041-9C72-9CE7EAF49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0CBFDC7F-9E66-5B4D-803E-64CD9D116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E6D5AC9C-2804-C24D-8492-85F600225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1F611D80-0E9D-3E4F-AA6F-F89863F51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5300A484-87DD-8D49-8B1B-11F6B7F6F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FA9B04BD-3E30-9E47-9D59-34C32555D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00A7B99B-C9B3-A94F-9640-F94EC2C9B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191B463B-4084-EF4A-8B51-84B07728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B6C5BA82-8ED0-7A46-B2E9-2A308AEB0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E11F90BD-6487-C346-9E96-267BE3D5D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7D45CBD4-5C88-D847-B005-F65129F0A9C5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E963D247-3047-E64E-92C4-523F446CD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671AEA4A-895A-8844-901C-C0EDCAD95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816F04D0-B1AB-4F4D-BF37-FD5388442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B435965C-3889-0247-8F9F-0138D60C0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786E6622-08F5-7B43-8C72-93AC526AB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845C0A64-E684-3C4B-91CE-9AF82A8BC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6D2143A-493E-3C4E-98CF-DBE4AF16A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EB5F4047-5302-9343-9D9B-A13268701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3DD0FD7A-2559-1446-90B1-728D2CB76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177FF359-F24C-0047-8E06-E66B14845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BC2992D4-5203-7941-80D7-C089C04F9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071E979B-377C-A343-8264-F559479C8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AFFE524C-883D-704B-A47F-F79EE8BCA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6C2DCFFC-383D-3443-845D-E9D7610C9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B741DDDD-99E4-1743-8FE0-365DEE651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A1DD3608-C8AB-FF40-A7C9-8B2C96648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25C75CC7-A529-B34B-8727-A9613F684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69CF6B22-F6C5-7143-989E-C27EBEA84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D6F11339-57C4-4749-8D44-843E62172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8BA2FC07-C2F7-484D-8CC4-5E9F34CE5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95E0C23D-0B35-F04B-AD45-A5BDDF41B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9F1186E0-5E5D-AC40-A4BD-D9595384E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77234BDB-F395-AE4B-9766-9DFD767D6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A737DF41-CE2F-2F4F-96D5-982070822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453D7DBC-C5F5-6549-8C15-EA902AD31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3E0422E0-52C0-5E49-AA9C-7ABA171E4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4C9005E6-1001-0A43-B138-296B59DC1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87FF6FCE-BF30-4C43-B961-3FE4A6134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B925B23C-949E-B24A-A9E5-4D24E8DC7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C5C9513D-38AF-5448-B909-0115F7873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C31B2C31-7E0E-4346-84C6-179A1E504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DA80273E-3B4C-9045-B4C1-0958AF2D2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1BBB2D57-018B-6243-BD93-ABE3EB0FB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31B37636-BD21-6844-83DB-17690B36B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AF5DBBF3-09F7-DA43-BD3E-A714B7163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9C9D7A7A-1926-4A47-A176-B2999F7D3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568E2D88-5648-4244-9BA2-820BE9B51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98E3CAFD-2629-FE48-BAA0-62C93960E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4554BA6F-76B0-E546-82B5-03415E08D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1FE24456-A30A-B142-84F3-856C8E263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AC3C4CB1-2FF8-744B-93AD-F30F42F64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5619AFF3-2E15-2F48-925E-E2D9DCCD0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21ADB0BA-96DB-694F-A500-9C8415BD7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661A48EF-BA2A-6E40-B9DB-B504C4474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B0D4D4F7-FD42-5E43-9430-4BF305AF4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DC68F6AF-5166-CA4B-97F6-6AE3672A9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5C1DA135-5DC7-A343-A488-E4D60AF65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A79967D2-8689-5149-9117-9D48C0376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31F7F50-3A98-974F-BCCC-BB317305E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20F288A6-27DA-994A-8E9E-CA79CAE55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25F30590-4EC1-8F46-9A24-A7647F29B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43465751-DC65-7E4E-BE7B-6C0480B93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51613E22-B4FE-B74A-886F-96FF06E85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442CF5FE-9597-7346-B990-F61E0EA4C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0B2BB61B-9D99-724A-BD4B-993E658B6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C0095A88-34BF-2E48-8D77-FA98DC0DC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7316A8F8-8D7E-1947-9EBD-DA12E8A2FC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54E40709-D260-E04A-99C4-6C8E848BE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E1C20368-F085-534B-BFF6-7921660DF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96E846AC-1D49-CC47-B5E5-F4DEBF219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3397D5CD-EA14-CA40-9CB7-470E54B2E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9DEF97CE-25C8-5C4A-AC44-0C76ADBCE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329BF1F6-1E65-EF48-9687-9DED89E5C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59F3B60F-C7E5-8E46-B858-C38B31838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5C7902AC-3A0B-2A48-98D4-65D951FC7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F58B760B-E2AB-9C4E-8AF5-86AEECCB6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AB771DAB-7C29-1841-9362-65D44B424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8E1FFC10-C26F-0243-93B6-2D3EB70DC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77C198CE-8EBB-1E46-9AD9-90F152108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8BEE21F1-8BC2-ED45-BCCC-C30F88B10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A9EF2EF9-46D6-D040-A7F3-5B330796F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CB16DD4E-8592-5845-8B1F-D708FC4D1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898CAD20-D28E-1541-9333-E5AF61F25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0551F5C9-D16B-E84A-9F43-38F855481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B5F9DAE0-8945-0747-B081-0027DCBD5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C3263045-7083-9B44-87FD-DC83C40D4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636AEC99-2A2A-9947-B566-F54767DEF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F924DE6C-8379-7A4A-816B-FD6393DB6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3701E435-0DE7-3D49-95CF-7306C63A9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ACC7EF68-1907-7D4A-86B5-944155968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75B2AC65-40AA-F145-A92E-1A657ACB6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F0D728FF-294C-9040-BD29-143D91C3C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39817C97-1539-1846-8739-381B93FCD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E4F90E98-70F1-984A-B6A9-254D4D4FA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265D5A1A-82FB-C940-9ABA-551FB3108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43ADA834-5D82-444D-8EB0-8FE981975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DD5F2574-AFC4-224B-8322-0820F4E41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A812F1CD-6D8A-824C-849E-A39B40F4B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B48FCA72-6E63-B24E-9361-72436C3C2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E4086B73-02F1-A745-B01F-0408E5506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33133</xdr:rowOff>
    </xdr:from>
    <xdr:to>
      <xdr:col>1</xdr:col>
      <xdr:colOff>422414</xdr:colOff>
      <xdr:row>1</xdr:row>
      <xdr:rowOff>438150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D581D4-1AC3-49A4-A1CC-09C5723A6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94108" cy="881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3F30D788-BCF3-B348-87F9-0AA08354C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3" name="Image 2">
          <a:extLst>
            <a:ext uri="{FF2B5EF4-FFF2-40B4-BE49-F238E27FC236}">
              <a16:creationId xmlns:a16="http://schemas.microsoft.com/office/drawing/2014/main" id="{53A60824-7B1C-EA43-B406-5AAEDF5ED9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69C327AA-9F46-494D-8E33-9FDF39339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B41173B6-902D-C846-BB9D-1BF0B1031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61F023FF-3149-B44A-B8E4-FE044AA92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2CB0ABE1-5D6D-7C42-8E23-BAD22C077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DD0A87EC-F1F5-FC4F-8D5D-B91661D47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DF37A888-3E10-1547-8E01-36B5858B9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B9AEEA2B-BC17-7241-B2BC-7A9A1571F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71AA6450-C783-8745-8FEB-D455E3CAF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EABAE893-0A1E-FE4C-A695-765E275BB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4EC18C1-2265-F446-A665-9C55E3FDC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155975E0-5F33-D746-8140-3DD059E1A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FEDC999C-B465-614D-A0D9-D5D6C550D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D1301284-55D4-6A4A-807E-E9E5B144E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D131C11A-2E9A-9548-9DDF-3001E8C3F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519667D2-D68E-1B47-AEB5-35B14AB24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01CFF27F-4F99-2D45-9050-0730DEEC8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5E44B485-C54D-004B-88DA-335C02E31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91DE4E99-D9B8-714D-A6E3-93777C5AE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DC221413-BF50-9042-803B-F4C3900DD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A2353DCC-1AAA-2349-9EB0-71EAB7997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B3776994-1EEB-2149-A562-5E64E8821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17C313F0-1B6A-9449-82D8-F5A2E5E8C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C4C94CBD-56F5-8242-B550-64D8871AE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12D6260A-DECC-0B4A-8AAF-E7D9D6949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B48E6165-8C18-3E48-91CD-19B370840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A4A1BA86-B9F6-7148-903C-0A2FC9203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E37FB57F-5690-D148-8179-1E9BC9B0D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4E2E2056-1F67-D346-8DD3-32595579E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EE2FB024-D368-8242-9F7A-0E891B20B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E92067F3-1A98-2145-BCAD-E882FBDC8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92BC87DD-74D4-E240-9B35-51422A7D7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2E01AD0E-F6A8-384E-831C-8755FD566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3E45B4EB-8606-2E45-AA2F-047616C61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11C0C8EB-3852-C24B-A745-FF16CFEC0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0C52125B-58B8-CA4C-B226-2D94C54AD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CDB20619-539A-654E-B317-ABC65E903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4BEEAA7A-AC39-344F-9251-8EA6AE4FA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AA3B6F13-48D4-E84B-9029-CD396DBB1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F529F1EC-FF78-CB46-A6F9-FB0B8B970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F587F23F-A420-BC49-AE6E-1B5A5DA3B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4DD290C9-7DC3-DB4A-B074-ECEFAA868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5B53B637-0DF5-7E43-B24F-ED5C74EE5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8EE7E54F-9250-194E-A168-FD3A256C5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03B8B444-48E8-3E4B-8C4A-C36E930CE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0249DF8-0C5C-E04E-A70B-743F41427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CC1F3E37-2FE2-8746-9296-2C28B9FE3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0532A704-5764-F144-AA4F-5F1536636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8959DD28-0FA0-534B-BF4D-11E74412E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3C555BAB-CE95-A849-8928-C26BE04C9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59814AB9-4386-CC48-939B-65B54EC57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A1219EC7-FB23-6A4A-A77D-222936738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DFBAC8F5-28CA-4643-B6A4-A6A8C5549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0C2F3C4F-09FC-6B44-8E4C-D28697F6A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735D7903-5D14-3A4E-A4A6-58D95645A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0CED0A8F-F172-2840-B424-7B44003C3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E495503E-1BC0-A543-816A-55450F5AA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17A7E305-6A80-D84D-8FFF-43C114CE0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1546CF7A-B79E-1549-AFAA-38150968E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99996902-D270-314C-9ECA-D04C18D15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5F65849C-C42C-CF4B-817C-B7FC24AA2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2638F454-92C5-AD46-BBB7-03C2A5A9E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FF8BA3D5-2631-2A49-ABCB-155A9BE08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EB70DEA7-C6B0-0B4F-89A5-E3A2C1AF9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7CAA0B07-1290-9942-83EA-4C689A500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214739DB-63E3-1E49-B6A5-71FF6A740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D15D0CCD-3C83-DF43-8E78-D73CE1DC3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A9CD3836-99FD-9340-AF06-DD8F278D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AB892964-4754-0E44-A4F2-FA11E4427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5D1C48CB-8068-FC48-ABBE-459AEA578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31241B99-8A4D-7B45-9D74-49DEC10D9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4AAFD79F-007C-E348-96F6-AC32492EA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2BC14D1F-F980-1241-B872-52567AC53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4BEE84B3-A064-E84D-9DFB-92EF7D928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9AFF252E-287D-BE4E-9695-D5A9EECBE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A5172990-41A5-DD47-99C8-C1BA5F55D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8AA7E55C-4F95-404C-BFAB-5BF9ACFA6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A2D0BE5D-CB3C-E946-BEC0-B7AD64BDF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73B015F4-0B80-3340-9DF2-841B4B927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ECEA829B-2EAB-3A43-A00C-577C8316F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AF371B95-CF72-294B-BE2B-E67912290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D422195C-C7E1-8049-86B0-D3E370E58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8315875C-DA2A-6544-B8E9-A92859834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A9E17FE7-64CB-4F49-89E5-D9A83BD95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08A7ACA8-C56F-8D47-9277-222874FC2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25280284-FDD6-674B-B5C3-246924D98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C0819AA8-8D0D-5942-B7B5-67ACDEE07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B73EC1F4-3A6B-A94E-B916-AFB327DB0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F10F2320-43FD-1246-A122-59AD0852B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9D2B9C3B-CD57-CF4D-AA22-979AAAC0C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C3381AA2-5B23-B641-A1F4-95D8C988B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57B3959D-A257-8540-BC2F-3DF8D8EAA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0ECAD3C0-11F6-1D4E-BF59-F321B912DE0D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BC1EF863-A296-2B42-B8DD-1A4598825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65F7DC78-76A7-8846-8935-213355888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735E7479-7EEE-334A-A705-B1D885A95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6A0C8DAF-BD38-5341-9DA8-C18003049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584582E7-A4C9-9048-8BDD-4A982A173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D43AEB2D-F9D1-A04F-A9B6-7096D9753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812F9704-5EA1-1A4C-B481-7D6347115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51EA5056-F129-AC44-A285-C70351D99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1542CC12-2E8C-CD4B-8507-1A9B4B26F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C281F78F-5905-FC4B-AAA5-ED0ACDF89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945CC46E-1EF1-1C49-9658-D5A2DBFB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4928347B-FF60-9D4C-9E57-BD60E8605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CC29E46E-802A-3846-A20E-5E91CB161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B814D4A7-81F2-AB4F-9598-59F13C37B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AA243C20-3280-6045-84F8-7EDB6E9FD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38EF9B07-B748-EA46-9745-56B1F3F9A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94997270-2A4B-5A42-95EA-46BC511D5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C543BFB-1768-6F45-9BCA-013A2D29F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6D420F0A-FEFC-C540-A8CA-43C23B064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25E9B6EC-1CAD-4A4F-A6C5-D1FB1AA01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66F2601F-0C93-974F-8D65-BAA5C5C3E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E90778D9-2AEA-BB49-AC6F-0AF529F6F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911DC83A-6029-8C4E-A39F-495CB5E3D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0FE55CEC-8E50-BC48-8684-773D3F110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3E0FFEC7-A67E-D74B-B2B8-6AEB6C752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CB23CDD-465A-7943-B38F-01C175E87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FAC73394-FAB4-7E4E-97B7-DE780CE86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2A94744A-E880-934B-9FAF-70DE2184A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823AFDA4-37CA-234D-8276-223F732C3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D03131CC-F9B0-CB4B-AAE4-7B7DF2724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A8623E97-6BC8-D340-8596-1B990CC5B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B99452FD-D7C9-7042-82A6-0F67B4222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119E8A83-42C1-8D42-A885-2C21E9521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8965E1CE-1422-AB43-BBE4-2E5682C5B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7ED87F9F-3A54-6647-869B-6A6BB36C2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909B3393-17FE-A04C-8C92-AD04D75DD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1E80801D-BBAD-F448-9CF3-D9EC87467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E45B2381-D064-C643-9BFA-29EDCB0B3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F55B0D3C-0978-EE4A-80F0-93A1F01D7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2EA34EAC-40A0-EB4F-9F53-775E029B5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6D39093B-DF44-F443-817A-B32D60374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24CFBA4E-FF41-E347-8A5D-15A0D8176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5CF15A70-38B3-5547-99C6-74E9C19C2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C6D5DFCC-7481-2A41-BB08-24C0EE1E1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8E141ED4-5C3F-864C-83A8-271E47E9D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2FF30295-2612-AA43-A22A-1E3E7D810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AEC5A9A2-76CC-D844-9F7C-4412DB495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40F0AC71-9003-0241-BE06-8A91C757B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9291DE5E-84D3-B041-B35C-4E25608EA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A38DE5D7-3BFC-C74B-9680-1E5DEA894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C25AB791-2071-5148-A901-CDD803037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DFCBA600-32B6-E94F-8F10-3E422A038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3EC0F14D-E848-154D-8BD5-F334B4D7B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9382A856-9B3C-684B-830C-1E3EAE6EA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1CAE8059-7DC4-F048-ACBE-D0A10DC20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A3FC6A01-7290-AE4E-9085-91AEC2C6D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E0EE6160-84AB-F64B-AA3A-F65E73A87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370AFDA0-15AF-9749-830B-7303959F4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E49BFC41-CB82-D242-805E-B8628F191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3DF1C2AC-9C30-2441-A963-037FA0E10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D97AB260-0583-9145-845F-92B91D462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FA691E54-6646-7C47-ABAD-3817BF780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DA410E84-E56C-D84D-8273-67B47B94E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E9D0F4D-76E5-9143-BA0D-0C3B43849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8283D6D4-7913-724E-B7F3-51781C60C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13C2A111-435C-FD4B-A293-B12ED65DC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B2E15D19-6520-0E4C-B365-4BF89E136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036E321F-92AA-8F41-BE2E-0AB48F20C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0AEC0C1A-0829-5D49-8B6A-B939B00DE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E581A3D4-5E83-554B-88F7-F35457498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E2546118-6F40-C94B-9FAB-03CF78ABC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14EB9B71-BEAD-814E-A27D-634DEB9AD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E9ECC1AF-7CA8-D747-BC46-2F2976009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70877CC0-7016-244E-9469-F6EB72499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3B478793-2585-404A-BD71-F433F2C47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99360712-F162-E948-8934-5F412F583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8773D6D7-74B5-0C41-B471-70BB61221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4E3AD2E6-9095-D942-A17F-42491DE79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4787E9FB-9ED3-194B-A9F7-A81CD1531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8F2E6437-BA63-F846-B8F7-5911AA166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066C9805-C38C-F848-B85E-2F05E563A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70D8618A-9396-AC4D-9AB2-E286B32F8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2CF163D0-C9AD-0648-BE84-919D56185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8B9A8033-C3F9-1943-8974-DF97AF577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8A6C136D-CA53-3E47-B6F9-CDC6AD2D5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FE0FC026-A1EE-5E40-BDA1-73D6008C3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0D39D1C4-0029-4141-9248-D993E8BBD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4F34E4D4-0C49-DB48-A976-1E0F84CB7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740462C6-98E7-7C46-9598-D23C5FBD2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69D31B70-C1F8-D84B-B937-A2A591AA9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F1DB60CB-8943-994A-94D0-F8D49F7A0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3" name="Image 2">
          <a:extLst>
            <a:ext uri="{FF2B5EF4-FFF2-40B4-BE49-F238E27FC236}">
              <a16:creationId xmlns:a16="http://schemas.microsoft.com/office/drawing/2014/main" id="{78B7160E-9DA2-614E-B9F1-8454997E3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49F70D6F-A186-8E4B-B655-2DD656BE8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53358908-C5D8-9D42-898B-772678ABB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7EF2A2FC-3DD6-554F-8656-0676A1038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5EFCD7EC-FDFA-9F4E-AC23-D7BA31A5D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3D2C6539-1924-B945-AEC9-9EE64D3F5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303CAF51-2588-6A44-A614-5A1B06AFD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1B9C9EB8-CC21-1744-92A6-72D28D97B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2FF4C03D-C75A-4742-9AA5-4A845328B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1D3CD5E3-BD38-974F-9420-894C84913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BD609B38-15A8-3A4B-AA2C-E261F4FD6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269A8E95-CE9C-A341-A405-3574F683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7F9D4A52-FF0F-894A-8B5F-55C17F083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0EDF35F6-BB92-454D-B9D0-7FDD7E1F2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1FBEA959-42E7-B64D-A1C1-64FAC967C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67605CDB-B83C-1B4F-A42E-E17B01383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EC9C95CB-284B-B14F-9987-A201CAE56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ABE83FA3-DF92-2140-A434-CA8CA6900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A82C1505-1D54-0542-8956-FE9FB5BE4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677E8072-57C7-AA4A-85BC-59D0A279C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E5629465-D9FB-1445-BF3E-8E9F0C341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A1AC7BEF-9995-5046-807B-98D9A9E83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D28425F3-FE2C-2341-BAFF-5398BB770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00E7A0EE-B6CE-AC45-AECA-231FB4F41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F1D64286-C61A-064D-94AD-894541E95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DEF6183F-AEE5-584C-83CF-DE9FE58F9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BB81E413-C935-B145-B091-553E03C5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7D8D8ECA-F492-BC4E-911A-F72EFED1D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CED86561-C044-7346-889C-D767E42CB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36D774AC-088B-034C-A617-D45187428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53FDF6AC-5CE1-7745-AC53-DC381ADF4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512C42D3-E211-8A42-A773-AF0442424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7374E49F-7AF9-DC44-BFC6-C4FA252D3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E55FB7F7-E03D-9141-9E23-D9D583A6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B9CD73DC-9ABE-224A-B706-7AA9AB76E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0D22F666-85EB-FE43-B55D-26CD2D3B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A838D6C8-8C88-F247-B320-C227DD165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C4F3CA0B-C524-194E-BF6A-F34C958DF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1CD4AA18-79DE-EF49-B69C-B9539C530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5AEFE803-AB0A-B449-8BA4-E401EAA51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272D502B-1551-3244-BB2E-5A7208945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CA27BD15-424B-9941-A09B-600960882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007EE005-3821-7844-A1BA-6E28FC825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2316C43D-DD33-9245-A715-83D6B97DF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7722B18C-E8E9-A742-BF7B-238D73D9F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4B2BEBB3-1648-3C43-869F-0519957E0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14FF9CAC-9E55-8D4D-9D05-A98D6DC36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2A85FADB-190C-DC46-83E6-935254F12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0A74AE45-D6E7-EB41-872D-5ECCC7C22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85E7E876-50D3-5040-90B3-E855046A8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D6EB96F9-5ECE-114F-8579-DAE6CBEE9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53D564A6-514C-0444-B443-87062023B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109B5CC3-532A-AF46-9621-A40AE0C3E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A8DFDE1C-8B46-BD4A-A59C-C3C93F298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31505D19-9E07-FA4C-834A-EDDB31964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474959FA-61A6-3B4F-8270-6068502D9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E24CC44B-1E77-954E-B486-EC255D73B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A0D4497C-5E42-BD41-A8CA-84768BD06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1690277A-142B-9A4B-990D-E04834A5E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7589CA4A-45FC-0643-93FF-C75A7269E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86DA457E-F55A-FC42-A575-837CA233E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07BDD2E3-55B1-614B-BBB1-C115BE008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B1F0C031-8167-5448-B85F-DA7761870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5650F548-1769-F24D-BCA6-06469DC86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FFF28DEB-045A-8747-B5B3-A967BE5DB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FB13C70B-805E-4049-94B4-D24504FDF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47D75D8B-5A7B-1146-8030-2CB563D6B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088343CF-7D42-4345-B64F-78349C06F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D5B242F2-5BA6-1F46-8993-EC9B2B40B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5EB87D1C-DDC8-9B45-808C-390608FD6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55AA6F8D-5456-BF49-9C84-7E2C62370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139E3E28-2187-F645-97BE-ACC99CBB5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BBABBE9A-A40F-ED4A-9607-D362C3792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6243D31E-C0F8-5E49-9A22-5C72C69DE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A477360F-9561-2A44-AEC2-6D15247EE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6ECF53C7-E334-CD46-BCCF-A9C2025CE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C604659E-E5E3-F141-86F6-FC67C1840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12CE868B-6472-484D-97E2-E176AF98F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0A51F34D-26CF-1E42-99E1-715B40B9D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6403F399-D3CC-4E4E-AE1F-1E131F73E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15C90E27-5475-5243-900D-7E3BA94CF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F0AD93BD-1CB5-DB4C-BC27-57C769EEF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EFCA5C9A-1A67-E543-83CE-83C4BCFB4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D06B8F14-BA95-5E4F-B352-4BDB83F6E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1139F986-4438-A546-9D01-DE3A84044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67C6B047-D75B-944F-91C1-8B5BE4661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FC634315-DF93-174B-A810-039F425B3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A2A04F6E-A9AF-2A4B-8906-586F7A38F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D3FB6C1F-63AF-D249-910C-7614174AC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CB651D14-CDBD-1549-AFE3-C13415BF4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C6424ED0-E91D-9041-B74A-0B95F8192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82CA83D3-BC09-B340-B5BB-392E1287A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A285BA0A-36B2-D040-B84E-A800C4E5BB99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0B380EE7-C6D3-2D4A-9FED-8C7FB8555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7C527B4B-D800-DF44-BCAC-0F1E2531D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7EAA439F-8246-524D-99A9-DA0820B50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EB08A23E-0399-1F43-AF85-D68C1AB94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3DA86D0D-3D70-BF4B-A3F0-6610963A4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1D190B26-7D80-2C4C-B16D-19EA07F91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243F3BD9-F4EF-DB4E-9E36-18EA9049E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C040B811-F68D-A241-99DD-E8FC9EF9C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DE38A760-D9B1-3C45-9C39-7F31C4D9E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428F6D3B-79F2-3142-B99F-D3A6ABE6D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FBBE7055-2FFD-6D4B-88FF-177109E1D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EDDCD24B-D65F-A94D-9C66-62A955853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C6FFBFB1-7A43-5949-B380-35C17C064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BA14933C-2976-014E-B1E5-C56A6E17F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8C24F327-45DE-134A-BF5E-C17AE3C2F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3DD55D8C-5FA8-E049-8452-90312CDE7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8082ABCA-C8EB-3A41-BED7-B5ED493D9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F7F35C9F-4B50-8C4C-ABDD-D8A79134F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B8DC472C-F59E-8C46-A08F-42A612D62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F9343957-065F-0844-816C-A0728A8A7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C7011C15-E294-754B-AC22-9C74D2C80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05DEDBD8-D1AF-6048-9AF6-7D948E800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0F332305-2610-2A4F-BA0F-D00BFA57F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F4E19387-925B-FB4B-8728-6FC2A388C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3288A4FA-9552-B34B-A3F6-F5DC0B203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4605FB8-8546-B948-B47B-C76063FF6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40B1E106-1F5F-3840-8D87-D16A5C519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67DA683B-843B-524C-8E9F-90CA5DAE4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051F637A-927E-1945-ADA8-A3F93D61A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23DC9B63-B2A9-3348-A45E-35E5F5A8A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A42D00A4-3537-1F4F-A6F2-D2DBA7238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5D57A12A-AA64-CA4B-B46A-94ECD3567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46F32A41-ADDA-F348-B5EE-15CEEBE12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90C58658-5065-9144-A551-949BB2557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242AD7FA-0B0E-924E-BFBC-514D0DCA6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2643FB32-7D0E-8541-A388-5971EE582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60196A3E-5B4C-8F4B-8721-5998E32F8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22180912-2BF2-934E-A3C1-310006118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25E23214-023F-884E-876B-2CC667990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DA3A80DD-F336-7C41-82F5-DAE856584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67056328-75CE-1B43-9C15-94688BAB9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B2580163-3432-4840-B2F3-A232B3E6C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708D5AEE-03A0-D54C-AEF6-54C2DD0A1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9A347CFC-E66C-A64F-8171-6A2E8C990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25D3EB6F-AEF8-514E-9BAB-2916D46E5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9D3051DF-5EAF-3942-983C-D3BCF98C2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2404E9A8-9ABA-4041-B26B-761DB588C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85FD43BB-A3F2-DF41-947B-B3FE2CDF0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7B980412-84EA-AB41-B12D-A92852B0E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0F65CDE6-88FE-6948-8C74-B878DF7E7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EA9B4019-2A7F-D141-8DEA-3CE3097E7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5234ABEB-9F1B-F944-A7C4-30A678E04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6A84FBB0-7E45-8D43-B429-6E452D20B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C160C48B-65C3-B44A-8CE4-654EBBA31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4A068C6D-44C0-E14B-AD1B-10F91FC9B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1BB73B00-069E-E24C-9464-BF02B64DE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A23116CD-0E20-C540-B9A1-C9D8C7098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904F8645-5E12-CB4D-9CF6-C7DD0F542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166CE691-8BF2-5644-B597-0C9282965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23E7E36E-C3A0-184D-9845-07C39DEF3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B594C2DD-2A8B-3442-B19A-AD4802505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E677835F-4554-3145-8B22-4971B0644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91FA96E0-FC33-C14B-A747-B84D3544D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9B920870-A41B-8247-B53A-9DC8942F7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BF419B01-8D6A-6640-B343-66FB76AD6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0BF2395E-64D6-2748-9C8D-6E0E1CB08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1AFA65A3-9938-534D-BC80-570165A92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08DB6D89-866F-3E43-8706-21A0A863A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8FA61986-92B5-DE4E-952D-F3D24C2B0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E3675AD0-2223-0049-A324-60497D523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4620AD3C-8709-5B4A-91F8-8BC60DD4C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FEBC6805-F106-BD43-B787-09EEA732C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CC851ECB-2387-A342-B58D-571608ED9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E0A5A3C5-7EDA-624D-95DE-84F2EA133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FC1754D0-CA23-944A-B265-AA7D5AD9E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375B5C1D-B0B3-5344-BB5D-7D194CA8C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A447CFC7-CC9A-1F41-9365-5B55D24F3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2FB44A5A-C596-5E49-842F-9F56A3E7A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C72F4CF1-51DA-B84A-8A28-B833341F6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3913D31D-2A22-8A43-A5FD-0FD90A13F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FBC22364-0B28-5844-81F3-D640535FC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41A67035-27B2-A04F-8EA1-60ABCDF06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32614388-065F-2546-8E57-2BCECDB12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671002BE-FBE6-7346-959B-CFA523D05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DA5E7AF9-8AC5-1F48-8209-2141D20BCB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52469EC2-1D3C-5040-A10D-C23C832E5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31593BDB-38C3-0046-A8E7-D15DD7BEA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A584EB7C-777A-AE42-B84E-5B3BDD081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EE453726-BDD9-DD41-BB8B-E7F63A663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749DE0DE-C663-1243-AC38-CC39AD402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17A8923F-7791-CD42-A089-A3C60AEB0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3" name="Image 2">
          <a:extLst>
            <a:ext uri="{FF2B5EF4-FFF2-40B4-BE49-F238E27FC236}">
              <a16:creationId xmlns:a16="http://schemas.microsoft.com/office/drawing/2014/main" id="{D3FAB43B-0633-F346-BB59-6E6072A2A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8408" cy="888727"/>
    <xdr:pic>
      <xdr:nvPicPr>
        <xdr:cNvPr id="4" name="Image 3">
          <a:extLst>
            <a:ext uri="{FF2B5EF4-FFF2-40B4-BE49-F238E27FC236}">
              <a16:creationId xmlns:a16="http://schemas.microsoft.com/office/drawing/2014/main" id="{3A7A50F4-C37D-CD4D-862B-F40D096EB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8408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470E9CB0-88FE-994F-86B2-1AB7CF6AE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F0F15BDE-709D-AF45-8F31-6314F818A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860E69E2-9B4F-A14A-8D6D-719F2DE27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D033DE62-4E49-C246-AFD5-EC3468101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DA109569-2A7B-3746-B013-01DD503E7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C7FD0D32-956A-B74C-85E8-AA9889871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C3DB1982-1AD9-9248-9BED-8AB6484F9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52F805FC-F55F-C84B-8F6B-1D8D7EFD9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4ACFCC7C-9E4A-9544-8ABF-339059B6B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B662849E-6841-8846-ABAE-32963A1ED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5D596868-D029-BA44-BAA7-DA5905945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7525FEDD-017A-EF40-BF70-113F11CFF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73AD1FB5-99DB-BC40-9E5F-239131D14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B8C058D8-F4EE-9140-934D-083A561FB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1D2BD48A-D83A-F848-A70F-58899CB46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B7250F81-9068-5E4E-96CE-C9101328B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E39B7B3E-1C6C-2B48-8CFC-5D5495666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DDC389D9-C8F9-DC4F-ADCE-824B87490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98CFFB87-A5BA-FD4D-A13F-CD2B4E8F4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BB714D1F-DA07-9E4D-AE2F-0DCCCE43F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F2ACD35E-FC5E-8744-80ED-304BFC8DC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37094ABA-A57B-124A-916D-8EA3EB27F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7B99270F-1A87-1E45-8A1E-00463293E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A87A6417-E2EC-FB4F-9CFF-7A21B2E34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5D54CA6E-267E-0148-B2ED-CFE62B368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670CD074-7B34-6740-95B3-CD219E090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4A38B079-8E12-3841-B470-0C9B4A15E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B5D0A5EC-9FBD-DC46-8767-0EF67585C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2A555BBF-B906-CC44-84C0-8D1A930A7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786403DA-6CD4-0048-AA18-D550FC79C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86DA61A0-86F9-C946-BFF5-F8794F988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AB210005-B7A5-1F4B-95AF-E9E24B74C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060225A7-4D9D-BB45-8EE6-9B794C864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55FA0307-AFD0-A045-832B-8C2037069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1CFB05AF-6F06-ED43-AD81-0D8ECE7BE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233A541B-F164-444B-9BBB-DE198025F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784CC84A-9B57-3F41-A4FD-141DC9F56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EC6A7EAE-26D8-B24A-A313-7A1740948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6B140494-9D45-3542-8246-F21E7AD82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F115B560-D3DE-4F45-8458-59C360097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C0576D62-9B1C-BB4D-94C5-F40D9CED2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49D380E2-E1A0-3E42-97A9-3A20E43F1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B708DEC1-8FC9-8B4D-9CD2-A43B661EA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6458FBCC-FF25-1346-A197-D39EF22F6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30C201E6-9483-0745-8160-E078443AC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215C7D95-6A4F-EC42-BB48-0A114C523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19B54820-FCFD-0E4A-A7DA-8CD1EF673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F2904537-5032-4345-B935-1BAEA86B2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AD53EF03-38B9-524C-A241-B14802292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4D82B33E-0E57-D249-BD6D-798F86FE2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287CAA04-EBCB-6743-9213-8F9A2147E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CD4EFC1E-7AC4-2744-925E-262B43C64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49042014-3F85-1E40-A8E1-6C622DF7A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5F83D142-8707-1346-AECE-29CE17DCB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C26D4A91-089A-D647-85A4-585FDCD57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454F3274-E1E0-1C48-B735-44CA91CE1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FDA84734-3D50-6949-8415-893B385BE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F7476D8C-5FE3-3044-8CFE-5FD431C60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E3F8CF35-E3A1-7D49-8E68-5C90D45A5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02FF380D-A914-EE44-A388-75C2203D0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31E734A7-98EB-D54F-8635-66251A703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CB1E34CB-C79A-ED43-B171-E7DE06818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4BC05546-0F3C-F943-9B8C-6EBDFD3AE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275CA0BC-D7F2-7A4A-97D6-B8AAD3710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1B26FEE8-4DAA-544E-A6FC-C6946C037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ED63E250-820C-6147-94E9-699CB6861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56AA544E-D5BB-0443-A6DC-0F65613DB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7B23FD68-96D2-1142-944C-6CCC0BF8A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97947265-16D6-354C-BF5D-421EB04C5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BBDD1BD4-5FF4-CB49-A01E-2D8415D81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88AEC0A5-A95B-4F46-9F93-4FC7BDDE4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696A1EA-F37C-D243-9AED-4A0400041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9BF2F765-4426-1D47-B71D-783AE0673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A10042A1-56A0-534B-B6FE-3E73FB657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D15C29C2-0A08-DA4D-9A6E-647E50B37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F4197115-C800-6F4D-A39F-1226CF231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803BD4C6-AD78-B140-A6B9-B3ECC436D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E1D2CB98-B89E-444A-A834-EC712FEA5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E15BF2B7-9A63-8C4E-94AB-3C95AAEE5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63A9101C-864A-F648-838B-B136E19B5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19C20EA9-1647-DC4C-8DF4-6E9422484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397EE81B-793E-BE45-8F10-59658ACFC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E93B6F11-3481-9843-9F43-F84EF7303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96229651-34E4-D742-8EDA-BA796D985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4E405AC7-D378-434D-B572-B64CF8F1E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D861DDB5-B35A-A24B-B5B9-8F24C1B65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1FF4E0E2-0CC1-C84D-AC7F-401E3851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093A7A17-C5B7-A14B-9213-5FA9320B0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6F4F1048-BB39-984F-A8D3-C23A8ED2E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317AE0FD-8ECA-124C-B03F-98AA84A12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283E04B9-E0C2-C541-BBE6-CE91D3A9A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B46EA646-9504-1C49-93F0-74171542C708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B7C52F29-046E-0D41-B4F2-5860ECF68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60CA99B7-D1C9-2945-8167-B1CFE0FF9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BDF08BDA-5AD1-ED4C-A53B-446BB3A33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D33445FA-7E81-AA4E-A7C6-58D7CC194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7A12E470-7B44-9142-8E64-9F4010907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B8E5B5FF-68BA-9849-88CE-ED16CD33B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5DE2147F-8E05-4747-B243-92C98919F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B73E5C33-D208-1145-9A5A-C598664BE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B9F1C415-A891-164F-8D5A-D519425B7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CC62E42B-B3B6-3146-AAD4-E850961F8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82F801D2-5549-F94A-A852-62860F265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F1130B15-F087-4A44-9613-A9153B777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46242351-3DBB-2B46-BAAA-2C895EC6D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2ECCDCDC-A137-0641-917A-CB644FCB3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4ECBBAB7-5CF9-0749-82EC-F835A7D8F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3E5AB338-8289-164D-97A4-16D3BBD84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CF5AE808-F17E-054D-A939-A7E1E901A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A4B98476-BD48-C740-B425-BE7645B52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6C5B5E6A-7089-2542-8990-1B54698BB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83111367-3122-BF47-9F85-7DED9F5BE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32659E78-F6A6-EF4E-A61E-2728704AD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C22FF485-87EB-F14B-B43C-1F3C90D9F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6717E966-F419-E74D-8ABB-07D860B07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F0BD4742-6C71-EE43-A0FA-6E66AF931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7F631ECF-99B1-7441-A264-0B4B223E2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0A03FF6-8642-A641-BDB7-51841D677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71E108FD-DC42-CC49-9805-A10F3EBBE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A2466AFA-60E8-D84E-A8A7-D49673B0B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5CE4AEFA-795F-5842-A328-4AEA63BA0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8C6E2B12-0A59-F748-87D1-DC3D2022E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F071485F-C538-E94E-A175-9B3571F5C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8D331079-B74C-574D-AB19-82B6249C0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3EC900E3-9334-514A-837D-EC617D76C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22CFD000-BE57-314C-BBBE-ECEEF169E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793FDA7-6DF3-4B4F-8244-78778109F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F79611A7-D070-E14F-95DD-AF8E7DE88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AAEC2A28-2214-1942-BF11-C886B88E5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7E0A2217-ABEB-1749-8F14-8E3470F28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F3B4F07D-C919-CE46-BD3C-07CFB7AC8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23D75B2B-C588-A942-9703-AF5B96F06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99BD5BAB-C2A9-414B-81D7-4E5F3F28C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C2E8C484-4395-F749-BFB1-5882A68B9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E213F2D3-C72F-E64E-9164-803CC095C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84B8FE8E-8B5E-E040-9F19-8E7DEAB02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0903DC82-F65E-6949-B6AB-345BA5308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A4A4B888-8FF9-274A-838B-88E0BCAE5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9500CF50-501D-E14A-9416-B14D05ABF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89157BC9-FD5F-7240-8FC3-4BC53FFAD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505B0628-41F3-674F-BBFA-9DD6A787E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1BC7FE0A-17D1-804B-8A43-9DC83FD55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331F8665-E4EC-2647-8EF4-E170F0090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367BAB0F-9168-3F4B-818C-4D99728C8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4022A97-8FA1-844D-8E41-8CD5ABADB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05BA0A01-5FE9-994D-BCCB-453760012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5B48A217-B9EF-5F49-9DC9-795F00090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2BF67E2A-3938-2840-8594-0952FF9FA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E414326D-BDE1-DC48-8222-4ACB2B87C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15D97365-0CD2-0A4A-A80C-048F8F60C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F65A1D86-A836-2F4C-A182-E899A666C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A519A9C9-239D-2841-BB35-0623AACB5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6707192A-008B-C848-9014-AB90DF7A5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4B5AE2BA-3C5C-194F-9F69-55DAB0ED9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D72C3120-3C37-D241-9850-7A5687629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F8A874D0-55A6-4F4A-B377-6933C91BF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9AF4994A-ABB0-B746-A6C5-A363E5C57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89C21613-B84A-8D4B-9926-3DE2C5C10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B44C63C5-3D77-DE43-98D9-BE3796F68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15AC5DF5-495B-3E45-93DF-F2CF52091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BAF47AB1-BB4C-604C-AB2D-B64DAE88E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911B430E-E8B9-E64C-9875-E4D7A3F5D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2A2E669A-7B56-7D47-BA76-DEF25BB9F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82054917-452A-484A-BD54-06D31E9C9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D6F33D1C-3118-0349-8756-08C3D3ECE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D58803BB-8301-D64B-914E-727C45B4E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4F705CF9-17CA-3947-8DDD-C37A84945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0071B700-DE5C-384E-A5A6-3D9D435B9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ECE24858-3A63-0E49-BFC7-4C1A5AEED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1D698CBE-1BEA-1145-B9EF-403655D0B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C47B7873-9B83-0244-B167-CB74C0A0E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B63B53DD-E6E5-5641-8C33-7B0DDD0AC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1815BE68-D60D-C84F-AFAC-860296088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423334F3-2BF1-8547-B5C0-AB3E753CB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E8299300-ACC1-5E4B-B668-628FD3344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208FB967-6D99-B64E-85FF-BBEF4AC91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E3227F87-663B-F04B-BF62-72ECE276F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0E218AD7-D320-F742-B766-631398220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C4E66FF9-FE73-1444-8179-A2D6CE091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6BFF1D02-AFF4-8549-B9AD-F52914D2B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1B927FEB-050D-7D42-93FC-FBEB6314A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B9E0CB4C-AC51-474B-AD5F-A3F8A52DF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09374" cy="888727"/>
    <xdr:pic>
      <xdr:nvPicPr>
        <xdr:cNvPr id="2" name="Image 2">
          <a:extLst>
            <a:ext uri="{FF2B5EF4-FFF2-40B4-BE49-F238E27FC236}">
              <a16:creationId xmlns:a16="http://schemas.microsoft.com/office/drawing/2014/main" id="{BBCF3D1E-4369-6C47-8C7F-D75B3A5C3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9374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9374" cy="888727"/>
    <xdr:pic>
      <xdr:nvPicPr>
        <xdr:cNvPr id="3" name="Image 2">
          <a:extLst>
            <a:ext uri="{FF2B5EF4-FFF2-40B4-BE49-F238E27FC236}">
              <a16:creationId xmlns:a16="http://schemas.microsoft.com/office/drawing/2014/main" id="{BD6EDE4E-42D5-4346-AD94-FB24F46C0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9374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7303" cy="888727"/>
    <xdr:pic>
      <xdr:nvPicPr>
        <xdr:cNvPr id="4" name="Image 3">
          <a:extLst>
            <a:ext uri="{FF2B5EF4-FFF2-40B4-BE49-F238E27FC236}">
              <a16:creationId xmlns:a16="http://schemas.microsoft.com/office/drawing/2014/main" id="{0496A35F-CF9B-A347-8083-A13563BBB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7303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45604AAC-A8B0-EB4A-8F00-0DDD74898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497F1E21-738A-1249-B62D-BEC252314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95B218D4-DFBA-804F-ACB0-CB03C60F4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00845A26-7E47-0447-AA50-8D01E9643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A54F34AE-F86A-FA49-9ADF-74EB4C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E5378869-035C-8946-8E94-F5C37B1E0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6BB28415-ED2A-5246-AFB9-9AC31889D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21C1876F-1275-7841-9831-983706FB5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A68CA052-9E55-764A-A26B-1D46DF6A6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765B7922-7DB5-3A41-9843-6C2052A3A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83144EDA-71F3-FB4A-B32F-C3C070274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5835F179-511E-AC4C-8413-3DCC5B7FE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C871075D-B139-ED4C-9C9C-ECA5B202F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CF7C4202-0AC7-B745-944B-6964A2E10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3B2E94DA-60A0-CB49-BA13-F4A60370E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9CE07587-AC48-4C47-9CA5-AF14226B37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B45C0799-4CF8-2B4F-BCE3-C8F68AB0D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D51C6981-CC87-6D40-8F42-238289023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20DA18E4-C60A-2E44-BD78-8717CEF8E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4004DC46-407E-1F4D-8FCD-7EC054B7F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CF1F1F55-3529-1047-A86F-DD78D3985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7C00DC40-2A0F-4046-BC7C-6ACBA6687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1C60C0B0-1F07-ED4F-81DC-F2D1D1D60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1BBD4D50-7757-C845-909B-022E38038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7887D9B6-C7A8-FA49-8862-C29E89D3B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D91ECC0B-E00E-C84C-ABB5-19FF3337C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5D3CC73D-EED0-EC48-B9C0-161C7FABB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3BA1D1C9-DC03-4840-BE0D-D1391D06B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A05215CC-9A80-5A47-A259-7500C4431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FF62947B-BA0C-B04F-B331-A907034BF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7706A60B-4FA9-134B-8D2E-BB3DB49F2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5A748FCB-4C9F-A84A-8BD0-FAF29B439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82441928-5512-1548-81E3-E2551B59B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FEC54458-50B2-E149-AE9E-57E429B25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7628AC37-BC8D-F945-984E-21F08CA39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251BEC47-4A35-3749-B408-C000342AE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9FD480F0-B880-C944-AD62-87CB29476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6ECE8177-C2A9-3F4E-AC95-224CB7C2E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2F0ADB9B-09D6-9642-8BF9-D3352A385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21CB72AE-8D06-A247-B723-C1170159F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4FE40828-A797-1544-8F64-018746247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B957AF42-7965-DF48-AC65-5BE29A1F4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A62F791D-A9D6-4A46-B126-31F264159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BCBF284-8C10-C94F-8E6B-10A00D96A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88E3C723-9D14-B340-899B-B8F823BB0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28EAF3A5-89E0-964C-8DB0-F628ED5FB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EB830854-651E-D744-8410-07D67D2D4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2E43ADD6-4D81-B445-BC8B-37724FAD9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42DBBDDD-8F24-E140-9BAC-B3AB911E7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0808B2E4-88AB-204A-AB54-F1C51ED2B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D70F30DF-B8C7-0347-82C4-EB34AC5C4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79803C73-EA4D-6341-B903-F28E0362A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2848F049-9EBD-6A48-9D04-C6B0357D3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B7A6FFD3-677F-A64C-A506-6BAF96C90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E80E614A-4D2F-244E-A72F-58CBC3F1C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BE1FEA63-06B3-4244-98EC-4E18F3C3E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724EFC2A-1D59-5E45-BD4D-4BC438A9F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4D990445-4E04-FD4A-98E9-EB282AD1B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3908F7B4-8D68-5742-A6F1-7AB8BFA63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166D548C-049F-CB43-982E-2578A2452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42D3DF5E-C609-0A45-9A03-54CE3CF1E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B1F9B1C8-8510-BE4C-B399-835B85EAE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DF271873-8A79-6845-90DC-73101BBC8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03928DE0-DAF0-4242-8EB9-FE8A17828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9210980A-E06C-344A-B9AE-5934ECF0D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B41F175A-C661-C849-B188-A2BFDF791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534D5E84-2551-2744-976B-A30F5D2B9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CF3C8A88-2B7B-9D43-BBFA-1CEA08D31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49695DBD-5B0D-8249-B791-D5504EC6D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ECF82789-2953-4D4F-BFC1-E94836478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3B63DF2D-5806-0C46-8966-45161E15B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50C628BC-181F-084E-9234-7976A60E1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44F66DB6-A1E2-A043-9F21-D532DDB04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AB392F36-966A-D643-A0C5-6A39A4598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6D619381-C969-A045-8C19-7792465EB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AD99D00A-C28B-BE45-9952-2E801C9EC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7791E9BA-E968-2745-80D0-28B30A699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BE5DF248-E40B-CD44-93B2-E82AA70C2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54F947AD-2A95-154D-BDB2-185C01E0F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26B9D262-2947-DC4F-8321-C1718207A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191363A4-BBCA-B348-BBF4-CE706071F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8BC6EDD9-C44D-F644-936E-530A28C2E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1B24EE47-FD16-D74A-BF53-552855CB0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563F870E-C28F-BD49-A6BE-569F9D8EE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FC741B4C-753B-7F4F-9D5D-D9175E6AE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512B1E37-E7B6-C848-B8CD-194F10D02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480C4BF6-2D6C-3D49-AA69-4BDE8EEA3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8B8C0887-7C7F-0246-8796-26E6E26D8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06C33B98-C308-9D4A-B852-E234F187F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9C8DFF24-AD74-B245-A8D9-E6DE329A8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FDF4730E-4E3C-014E-A772-89831856B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CFFD7E63-9CC1-644A-BD1E-F916602FD052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274127A7-3869-2948-A0BD-C04A6A80F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E0A1776A-0925-EB47-A68B-EBF5EC6CA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1E0683E5-346E-1C45-866B-5F65CE471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5FA77F84-1F03-3144-BA18-2C1E8A8B2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DA24A723-7BAA-3349-B25F-A85DCD71B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6705CA8E-A3DE-CC44-B36C-F5D04981A1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C0B6F0DB-4DE8-E146-94D6-73E20B88C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3595123B-9C2E-2F45-8FC6-57759C682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303E7401-5407-E14C-B737-9532376C4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22481F4E-5580-EA42-ADC6-F1C76185D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A7EE2945-4493-AA41-BD9B-13A9AB459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9950B8E3-C51C-1740-ADAD-679AC0EFB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A8E95E83-4CEB-F744-B5EB-845A81382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8C6F0C3B-09AB-A44E-867F-7A5CEAA01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35FC594C-A137-434E-9570-162224708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9867842D-1A22-7042-B522-E1B7E0902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E1C35376-8182-DA46-B9EA-E62F4C4D8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57944696-A04A-9B49-9585-F04DBA241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70FDD75C-A810-6A4C-965E-F18C1F37C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17625023-51F2-6443-ABA4-2566DA433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0F9F73FD-6F14-694B-99B8-EF51515AA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95D1BACD-8705-D442-910C-1F0AE2786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1593988F-FD2B-F24B-9954-0C0B367F9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64CF63E5-D2F6-9A43-8CAD-D06E164CB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0A6A87A3-C758-3045-8EFE-3AA4F780D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0895C92-3B74-B240-8E05-CD0B7B0A8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5A01CD79-783F-294E-8422-B44F42160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6D90CF1B-CC67-794F-8EB3-3CD589747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409353D9-4691-4448-98A8-68392F297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29457454-0A52-434E-8DEB-217A48044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D064BF06-BD1E-F14D-8DAC-042EF1A9B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AB419051-B04C-AA43-AA32-0D1CC4E44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195632A8-9B31-1746-896D-628FB9F92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FAA08B81-8FDF-144A-9334-280E534AF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EE53EFE-8950-574D-8B1E-1A2518E63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599C6BF0-EF8C-3D4F-B958-6986B3010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C2AE56D7-AECC-864F-8343-5AEC377BF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5EAA322D-9912-A040-9E21-2B9FABB81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5AA61AC9-F95F-624F-ABED-93C0D3F58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1C5306A8-D66F-6E4E-B882-637F8F13F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316C21A8-99F3-5D4B-A56A-70F4F0BB7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C8656EA0-BB0C-8345-A0D0-4F99E1932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564C12C9-5F8D-F04A-B326-FA0B97BA5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3B448185-568B-DC42-A789-415D92CA9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288A2644-3098-A740-AEC9-700840E2D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DD623A29-3230-8F45-B8E4-496248928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D581FA65-DF7E-F540-85B8-96FD2A2F1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9246EDDD-FF7D-3A41-B7DE-05449772D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F49A570-C76C-964B-9B00-3C8DFB68E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1EF9604E-FF05-AA47-9AC9-77C6FF48D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F57F08EE-BA3D-EC4B-8445-80F731ED6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B6D1812C-D489-1E4B-8A47-E1208EF53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69B717E1-ADBA-B747-9274-31CAB295E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E415A4E2-350F-FA44-8EFA-C7B181B80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F96DFE3A-5DFC-0A42-99EA-256B8AD16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BFDAAAD1-BA22-B749-8511-061EB8D7F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759151A7-EE92-944E-83E7-C8B35413E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36838AB8-B6BC-7B42-AEF0-B818EEE52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B70A8882-2CCE-D649-B168-AA62B6D89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E4478286-DC29-C446-AAA3-6F946CA9B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CCFC4FB8-6F06-DD4A-B016-759AD09AC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11EE4965-F219-5C45-AFE5-A791561E5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F4178D0E-6681-BF44-9B2F-020702542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BAE1D85C-27F3-DF4E-93CC-0AE587C0A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DA8CA7C7-F726-4D44-BA54-617DFE003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BEE375CB-B601-A944-B60E-81A682FDB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D7339E85-D62F-C54A-A643-46DB5025F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EFC6C9B1-BCD7-754C-9429-8ECBD15B8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05598ED3-9549-9A4C-9526-472131D1A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20EF74E6-569D-3246-B5E7-6FD0B3CD4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7B264850-4634-AD48-84F3-628BA9D71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C7CE4016-501B-964B-9AED-54510ACBC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1A3BD5DD-D59A-AE44-B19D-B7E09C34B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DEE2AE77-B4E3-E64D-AE25-F2ACE1E13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C8090629-AF3C-AB41-96FD-0828459F9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776CB06E-9BAF-484C-86C4-A798B1BD3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061C29AC-3989-0849-B263-AA8BBBBEE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4C2B65DC-0661-0545-BB91-3018D7344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13B597FC-C63B-2440-8006-AB28138C4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E1C59B9C-1194-BF4F-8B21-E185C8DEB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8C4C76C4-1D54-094D-A80D-7828FDAAC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CA94553F-65CE-2A41-8CCA-EF6D113E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E2269819-AC4C-A845-8881-B155EDEF3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89F1C491-80BE-AD4A-B1B5-7C69E29A6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1BE2A140-114B-644C-B281-B4A8E61A8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2421C143-9A34-434F-B16B-E25E9670D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45AF8384-DEC7-034E-815B-6986C2B67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68CBAAC0-8328-8142-A9C9-54DBDFEC1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8278AF6C-A08C-BD4F-965A-52C1C605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821D9279-88A6-F843-96CA-06E5F19E7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24EF67F7-91D3-A446-98AB-B91816E90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8408" cy="888727"/>
    <xdr:pic>
      <xdr:nvPicPr>
        <xdr:cNvPr id="3" name="Image 2">
          <a:extLst>
            <a:ext uri="{FF2B5EF4-FFF2-40B4-BE49-F238E27FC236}">
              <a16:creationId xmlns:a16="http://schemas.microsoft.com/office/drawing/2014/main" id="{1AC61ABB-797B-574C-ABD0-EC9EA952A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8408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61F0E8C9-BF85-B84B-B166-309F17E95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21E49B36-ACEE-9443-94E4-F86739B90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B32B9B4D-9ECB-3E40-9558-03314A355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F758DB80-CB48-0848-927F-C2765B38B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77055C30-12C2-4745-AAB0-D75285EAE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BBE76613-EA0B-1742-9386-65E733423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EB2A2DF0-BA68-8B4A-967F-44B8D89DB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B9ACD44-09D0-D346-BC9D-8737B95B7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77125C53-705E-BE41-90B8-B24CC897C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9F71EF01-F6B4-674F-8F38-687811F3E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55F95C7C-9A50-E040-8F0C-B86DE0F49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54B93B2E-E9DB-DF42-A5E9-2A3ACC9CA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7BD986B4-78AE-8844-95BF-5E8C9F47F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EE5D8E72-AAB7-1D41-B995-4759D6751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72D4CA48-9A06-D74A-BDC1-3F83CBBB8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9BC9544D-0086-2945-873E-05C0A6B7C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743144C8-E738-AF4F-ACEF-AA255386E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EB942BE7-581E-714F-92F0-66EFC4DBD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86A08232-EA58-D547-B291-4F2364852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B734C94C-95F3-9C48-AC2C-9996449F1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A747716A-9296-A04B-9DA5-909CB1432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F068F218-A30E-F841-AA77-D604BDBE7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73F4F08E-26B8-D34A-B601-455F8858E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D3CEECF3-54AE-4542-9FD1-90B46E402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02EDCBA9-980D-7143-BA7E-C3C72EE5A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508EB85A-0E9F-3D4B-B4B7-38F635C54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22067715-4EF3-9F45-A458-FF30322C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F82F1689-7840-2F48-8402-92CC521AB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84CFC0EB-02E5-064F-892A-09A99ABBF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30802F68-0FDF-9442-9318-855891B70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E7AF96F6-92A9-A943-B497-1769A9E1A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372927AA-186A-4046-9EA7-FA3FF5CE9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E9235F0A-E986-8F46-8029-65F99EC7C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C67EF17A-2B08-3B48-A9F1-4F54348C9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52070A6F-C5B1-9547-8E9C-B70CC05A3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FEDD775-FEBD-4845-A475-3C536707B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05A42B37-6ED6-A445-BFC7-714A12089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11B2C0A7-B776-EC40-9A83-4B34B3D8C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33A4DD0D-99F9-CE47-859B-3D8FBD734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FBB464DC-BBAE-5F44-BEDD-6005F19CB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63B66093-1727-C04F-B0B2-E9B76B348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49A27C99-807F-F748-8FDC-EF7CD2034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D0702AF0-2AF6-DD44-85AA-439EAA916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41FAF30-91D4-1242-8515-3EA7051A5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391549DD-0DA2-9F4F-8ED4-C358E6EDD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D25FBCEF-0900-DC48-864F-BA4975138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FC1C3DE6-B314-EC41-8211-BD24AAE7F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A69C70C6-4FEF-F44C-A7C6-8375ED1DA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453AB564-0E60-9D4D-8F5C-81588D5E8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85B892C8-3E9D-3041-8950-1B99EA0D1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F5A0A38C-0ECC-904B-AE48-ABEFCBC88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19C6501D-966A-FA47-B67B-1D6B7E2B6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83AA7C97-B8E4-0F45-992C-411530223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A4BE79D1-867E-9B4D-A09B-5E2178B56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E8F7F526-F135-B844-9EDA-4BA3FBB31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BED7F85D-7ACA-8E45-BE16-93F42D33C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F1DF1AFD-B192-6B4D-813E-DA35EE6CB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74254AE8-B5B6-CD46-A557-16A42E141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6F36D536-3901-F546-B452-A9885BA39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53D53C65-EC4F-674B-9600-4951A48DE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56453821-65FD-604D-A593-EC7299C31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CFFC7F30-9E67-7C48-9B5E-4DBE07C58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3FA4AF57-D920-7946-9CF3-833C81E16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74B68946-6321-5945-998A-35A05F167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D4DB124C-A591-864F-B01D-7A0045384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DF3AD1F7-5655-E743-BB15-C7439E5A2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BA46DF48-180D-224E-9E80-F205F0E03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1CCF5A1E-1F8D-AA4B-A8CE-A4D2E82CD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5BCA73A2-021F-874D-8012-E689DACA8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A9E1BD28-DF94-3C4C-A366-FE6B6C722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AE4627DD-E372-3A4F-9B06-357BE1E6B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9E8D7A1C-2DF1-3942-AFE7-91BE8ABEE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CFA80002-0F65-4941-A579-46AB319D0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6842FE7B-B5A6-D147-974D-A0863E644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990B6D3D-D785-694C-9704-C137FC381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2637A875-9929-494E-BFFD-FEBBECCD9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90C7FE4C-F739-DC49-A4AC-08249C4B3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9DAF041D-2AA3-AA41-95A2-D905FDBCD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3A5A0E1C-2056-1244-8107-E803EACDB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223E189B-6A2A-674A-A87F-4DE87229F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C9F6B43B-601F-3F48-9CAE-13A2D0164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2022B9DA-4220-2946-B3D7-9E03D99ED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BB2C0865-13DD-E641-A52A-62238568C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4D19EEB7-3DE5-5D4F-80AD-536403251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2A6BA31F-49F2-594F-AD65-75FA4E36B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0C77F7DD-97C7-A84F-B95D-200C5FA20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E9FA2736-8DDF-6B4E-9353-6B291F265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E5623BA6-1018-BB40-9041-9B090210E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D763C665-D51F-B343-AB58-AA34352C6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6830403E-1A99-E849-A9DE-9AD468BC5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5CEC8C92-8B9F-1A40-BE03-A89AE9BE3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A2AB2617-2648-844D-8A9A-C14DEE18BC16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3902E827-8E75-8B48-B02E-5CC45A40E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85F3C65F-AB28-BC4A-9C06-EF684DC72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8844B2E0-EF60-AB41-9454-79EA93C0A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EAB0EE5B-6C39-5C4F-8823-1FEF9B8AE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C2CAC8F0-0BEB-7242-8FC8-C22A3D827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A738AB16-0727-274B-941F-4D117EF41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1C656E39-5743-6543-BE96-B15498B26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782F5662-3744-7F47-9E35-752FFF049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85B81FAA-C33D-6041-B3D4-4C872E18B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8E5B62F0-8404-9A4A-B746-C18EB7B6B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B871F8CE-428E-3246-91D4-A5112A752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48447969-8D71-1F47-A402-7E0B16C5C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A44D922D-092A-9848-B8BE-805538F9D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54AF6590-33E8-CF4F-8059-AA2AFDB13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BA614B6D-CFB2-1D44-B434-450535477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A91787C0-7AE7-A344-9FE8-01655E55C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7C02DA4B-F73C-AE47-BAB4-DF281A4EE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5ED71E6E-4D56-BE47-AF23-2B8BF9C58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DAFD030F-3F4F-AD49-8CE2-A3854C415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C9410FEB-BA7A-9E45-A8C8-E6835B14C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3A07DB20-DD10-9F42-8DB3-FA8F23D01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429BD29D-9B89-BA43-8195-0CFAFB3956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6F391AB6-70F1-6E49-B833-5F39C39215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11B8D26B-0ED9-524F-B54B-F2FA57EDC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5D8B35D5-4B17-B04D-8BED-2BBCB0CD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ACD8BEA7-94C9-0D41-A9E6-BDB9F77A9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46855C90-E5B1-F04B-9688-A12C0BA8D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9948E5E5-087C-9945-8813-145A0C359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40908B0D-81B3-2D49-98C2-7F85D2D47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9C23C52C-A0D0-7A49-A4AB-F7E1A2621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310E1A5E-E76D-664F-AD72-EA40BE305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66E206BA-2C04-2148-88E9-7F95A047B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C27D0DBA-FAB3-EC41-9F9C-99560CF66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EAC31DCF-A690-FC41-8BAE-340A3D6D4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85749F9E-B6C5-4549-A7AD-60F698CE6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48CA5490-3112-594A-AA9C-C778F8641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50301594-5D98-7F40-BD00-84D39BC17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5BD964F4-8485-7C48-9224-791608B68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13D54A8B-6DEA-E14F-ABC3-AADB08E9E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408A84CE-93B3-4C45-A0CD-B79772D89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E4B52095-C1F3-594F-841E-ED4A5EBE5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E4596D9A-40A2-054E-9319-C862AA2E8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7A202172-DEF7-AF4E-A00E-4EE2FFB73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E4917BB1-C554-FC4B-B760-0F355CDAF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9BA07234-3A16-4D45-96DD-F988B3500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AB3DA242-935B-B543-B976-92F79E4E5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8C88B2EA-DCF5-D84B-88AB-D1E0F0CD9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FE66E744-2133-BA43-9B80-228A2E134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85033BE2-6A35-904D-8F32-8CEEA41BC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40AD1D31-13F0-8D44-B5C5-DB9977477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0FA13ABF-421B-3D40-920D-3AD1DC50C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FDBD45D2-DC58-E844-AFAA-EED3A042F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543CBD62-147B-ED45-B31C-6761216BE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FB379534-6B39-0E4C-9458-C493B1523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8C6741D5-2AAB-8343-BB73-48E2F4271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70E36E50-E126-894F-BD79-DE3857868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CB458ED8-9877-5A4D-B55A-4CC1789CF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A07343D3-0130-AE40-8847-EE5BAFAF7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E944230D-5D08-EF43-99B4-FAACCAA2E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3F841DF0-8F6A-4448-B836-25721ED89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49ED6C46-637D-5A4F-9144-552B79C0B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790ED971-E72A-254C-84FC-36BD4E311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A61D4551-21FB-444B-83F2-F5C8F532B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01713CE-3AD6-AF44-902C-F3599C90E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AB062AFC-63DD-E64E-8B3B-8C8C8A680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D5B0F844-03A8-3742-9BC8-30198EE0D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E5C680D6-64C2-C248-8383-0B579C3A0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F6EAA095-DC5C-D342-809D-C9FE43194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90DF82D6-C846-0840-A57D-F514C5A25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F2CF7CDA-253A-9C4B-8175-30AF4CF1B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5B8DAB9A-569A-834A-9B17-1384CCCC6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B733095D-04A9-1542-8D4C-A08C7E75A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A029BA6B-8316-1047-9055-E0C7F8A1B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6C5746B9-C3AF-2341-A984-CF3B05B85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896A8F2A-5BD7-624C-8769-B80287A04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5E34DCAE-C31B-D94C-9600-F7F2ACBF5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A2059494-0A54-D246-BB9F-FDF203B6D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A925CD03-32E2-884F-8915-C5AB7FFD5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AD3B4F26-E09C-8E46-AA7B-05909A71C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7FEC05CB-F19B-B549-8740-881B73800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D7B75DFE-34AF-C44F-BB63-C8A496304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FBF19C3F-2646-804A-8C47-A10F80232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FF4CAD32-03EF-6F4E-A3F6-BBDFE682F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9734B500-A284-D045-835B-AD5506B39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B321F6BB-0EC3-4D48-985B-D1BD77D48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C9A1097B-C2CB-9D47-8D65-6F1E48DC5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3B80E011-BAE9-0142-A24C-9303E843C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A3AD3F8C-8485-AF4A-BD8C-48D87BA53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F6130248-8960-B642-8215-C96A78F06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0A639139-A1E1-0D46-B915-6F7E07118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LIENTS\SEGALEN\DOSSIER%20DEGALEN%20Joffredo%20le%201er%20aout%202014\DEVIS%20SEGALEN%20APPEL%20D'OFFRE%2031%20JUILLET%202014%20%20L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CRETARIAT\Local%20Settings\Temporary%20Internet%20Files\Content.Outlook\DF13N4DV\DUVERNE%20DAMGAN%20JUIN%202014%20EDITION%20A-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SSIERS%20CLIENTS%20AUTOCAD\ETUDE\BAT%20CONSEIL%202014%202015\DROULERS\QUANTITATIF%20ESTIMATIF\DEVISLJ%20DROULERS%20APPEL%20OFFRES%2019%20JUIN%202015%20MODIF%20MA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4">
          <cell r="O64">
            <v>60.830000000000005</v>
          </cell>
        </row>
      </sheetData>
      <sheetData sheetId="16" refreshError="1">
        <row r="65">
          <cell r="O65">
            <v>41.5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PARA GO"/>
      <sheetName val="TERRASSEMENT"/>
      <sheetName val="CHAR D"/>
      <sheetName val="PLA - S - D"/>
      <sheetName val="CARR - D"/>
      <sheetName val="PEI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88">
          <cell r="G88">
            <v>54</v>
          </cell>
        </row>
        <row r="115">
          <cell r="G115">
            <v>93.751000000000005</v>
          </cell>
        </row>
        <row r="163">
          <cell r="AB163">
            <v>0</v>
          </cell>
        </row>
        <row r="185">
          <cell r="G185">
            <v>238.61850000000001</v>
          </cell>
          <cell r="P185">
            <v>76.699999999999989</v>
          </cell>
          <cell r="AB185">
            <v>15</v>
          </cell>
        </row>
        <row r="203">
          <cell r="G203">
            <v>2.9950000000000001</v>
          </cell>
        </row>
        <row r="206">
          <cell r="G206">
            <v>2.3440000000000003</v>
          </cell>
        </row>
        <row r="208">
          <cell r="G208">
            <v>30.14</v>
          </cell>
        </row>
        <row r="212">
          <cell r="G212">
            <v>0.71240000000000026</v>
          </cell>
        </row>
        <row r="215">
          <cell r="G215">
            <v>2.8185000000000002</v>
          </cell>
        </row>
        <row r="220">
          <cell r="G220">
            <v>2.2020000000000004</v>
          </cell>
        </row>
        <row r="262">
          <cell r="G262">
            <v>76.699999999999989</v>
          </cell>
        </row>
        <row r="264">
          <cell r="G264">
            <v>9.8000000000000007</v>
          </cell>
        </row>
        <row r="266">
          <cell r="G266">
            <v>16.399999999999999</v>
          </cell>
        </row>
        <row r="291">
          <cell r="G291">
            <v>256.09149999999994</v>
          </cell>
        </row>
      </sheetData>
      <sheetData sheetId="12" refreshError="1"/>
      <sheetData sheetId="13" refreshError="1">
        <row r="38">
          <cell r="G38">
            <v>1.83</v>
          </cell>
          <cell r="O38">
            <v>3.2025600000000005</v>
          </cell>
        </row>
        <row r="64">
          <cell r="G64">
            <v>206.47</v>
          </cell>
        </row>
        <row r="86">
          <cell r="G86">
            <v>174.57499999999996</v>
          </cell>
        </row>
        <row r="122">
          <cell r="G122">
            <v>0</v>
          </cell>
        </row>
      </sheetData>
      <sheetData sheetId="14" refreshError="1">
        <row r="26">
          <cell r="G26" t="e">
            <v>#VALUE!</v>
          </cell>
          <cell r="O26">
            <v>36.516000000000005</v>
          </cell>
        </row>
        <row r="44">
          <cell r="B44">
            <v>14</v>
          </cell>
        </row>
        <row r="51">
          <cell r="G51">
            <v>115.53399999999999</v>
          </cell>
          <cell r="O51">
            <v>170.66499999999999</v>
          </cell>
        </row>
        <row r="65">
          <cell r="G65">
            <v>107.7825</v>
          </cell>
        </row>
      </sheetData>
      <sheetData sheetId="15" refreshError="1">
        <row r="12">
          <cell r="G12">
            <v>114.41250000000001</v>
          </cell>
          <cell r="O12">
            <v>8.9499999999999993</v>
          </cell>
        </row>
        <row r="25">
          <cell r="O25">
            <v>71.899999999999991</v>
          </cell>
        </row>
        <row r="51">
          <cell r="G51">
            <v>32.61</v>
          </cell>
        </row>
      </sheetData>
      <sheetData sheetId="16" refreshError="1">
        <row r="18">
          <cell r="G18">
            <v>129.18</v>
          </cell>
        </row>
        <row r="37">
          <cell r="G37">
            <v>110.69999999999999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2">
          <cell r="G42">
            <v>9.0975000000000001</v>
          </cell>
        </row>
        <row r="47">
          <cell r="G47">
            <v>0.15000000000000002</v>
          </cell>
        </row>
        <row r="50">
          <cell r="G50">
            <v>40.029000000000003</v>
          </cell>
        </row>
        <row r="61">
          <cell r="G61">
            <v>12.13</v>
          </cell>
        </row>
        <row r="67">
          <cell r="G67">
            <v>2.4260000000000002</v>
          </cell>
        </row>
        <row r="71">
          <cell r="G71">
            <v>7.2600000000000007</v>
          </cell>
        </row>
        <row r="74">
          <cell r="G74">
            <v>2.6400000000000003E-2</v>
          </cell>
        </row>
        <row r="77">
          <cell r="G77">
            <v>0.8</v>
          </cell>
        </row>
        <row r="82">
          <cell r="G82">
            <v>35.112000000000002</v>
          </cell>
        </row>
        <row r="141">
          <cell r="G141">
            <v>89.542500000000004</v>
          </cell>
        </row>
        <row r="199">
          <cell r="G199">
            <v>20.687000000000001</v>
          </cell>
        </row>
        <row r="209">
          <cell r="G209">
            <v>13.75</v>
          </cell>
        </row>
        <row r="246">
          <cell r="G246">
            <v>75.125500000000002</v>
          </cell>
        </row>
      </sheetData>
      <sheetData sheetId="14" refreshError="1">
        <row r="10">
          <cell r="G10">
            <v>79.428000000000026</v>
          </cell>
        </row>
      </sheetData>
      <sheetData sheetId="15" refreshError="1">
        <row r="100">
          <cell r="G100">
            <v>28.160000000000004</v>
          </cell>
        </row>
      </sheetData>
      <sheetData sheetId="16" refreshError="1"/>
      <sheetData sheetId="17" refreshError="1">
        <row r="23">
          <cell r="G23">
            <v>68.289999999999992</v>
          </cell>
        </row>
        <row r="35">
          <cell r="O35">
            <v>19</v>
          </cell>
        </row>
      </sheetData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bsi-conseil.f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contact@bsi-conseil.fr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contact@bsi-conseil.fr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contact@bsi-conseil.fr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contact@bsi-conseil.fr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contact@bsi-conseil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contact@bsi-conseil.fr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bsi-conseil.fr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ntact@bsi-conseil.fr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contact@bsi-conseil.f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contact@bsi-conseil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E1FE5-E7D1-495E-92B2-856F9729104E}">
  <dimension ref="A1:G70"/>
  <sheetViews>
    <sheetView view="pageBreakPreview" topLeftCell="A4" zoomScale="60" zoomScaleNormal="100" workbookViewId="0">
      <selection activeCell="E30" sqref="E30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1.4257812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1.4257812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1.4257812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1.4257812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1.4257812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1.4257812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1.4257812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1.4257812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1.4257812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1.4257812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1.4257812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1.4257812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1.4257812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1.4257812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1.4257812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1.4257812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1.4257812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1.4257812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1.4257812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1.4257812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1.4257812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1.4257812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1.4257812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1.4257812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1.4257812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1.4257812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1.4257812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1.4257812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1.4257812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1.4257812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1.4257812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1.4257812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1.4257812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1.4257812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1.4257812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1.4257812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1.4257812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1.4257812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1.4257812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1.4257812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1.4257812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1.4257812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1.4257812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1.4257812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1.4257812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1.4257812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1.4257812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1.4257812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1.4257812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1.4257812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1.4257812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1.4257812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1.4257812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1.4257812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1.4257812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1.4257812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1.4257812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1.4257812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1.4257812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1.4257812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1.4257812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1.4257812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1.4257812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1.4257812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385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3:E3"/>
    <mergeCell ref="A13:G13"/>
    <mergeCell ref="E17:F17"/>
    <mergeCell ref="A24:G24"/>
    <mergeCell ref="A25:G25"/>
    <mergeCell ref="A26:G26"/>
  </mergeCells>
  <hyperlinks>
    <hyperlink ref="A67" r:id="rId1" xr:uid="{065D25CE-E011-4440-A8CA-CF6E4101CB56}"/>
  </hyperlinks>
  <pageMargins left="0.7" right="0.7" top="0.75" bottom="0.75" header="0.3" footer="0.3"/>
  <pageSetup paperSize="9" scale="5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E12D3-5AF5-4A42-9555-82965D597BD3}">
  <sheetPr>
    <pageSetUpPr fitToPage="1"/>
  </sheetPr>
  <dimension ref="A1:H24"/>
  <sheetViews>
    <sheetView view="pageBreakPreview" topLeftCell="A4" zoomScaleNormal="100" zoomScaleSheetLayoutView="100" workbookViewId="0">
      <selection activeCell="B11" sqref="B11"/>
    </sheetView>
  </sheetViews>
  <sheetFormatPr baseColWidth="10" defaultColWidth="11.42578125" defaultRowHeight="15" x14ac:dyDescent="0.25"/>
  <cols>
    <col min="1" max="1" width="12.42578125" style="18" customWidth="1"/>
    <col min="2" max="2" width="66" style="10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26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MENUI EXT'!A41</f>
        <v>LOT N°6 - MENUISERIES EXTERIEURES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19"/>
      <c r="B6" s="11"/>
      <c r="C6" s="11"/>
      <c r="D6" s="23"/>
      <c r="E6" s="28"/>
      <c r="F6" s="42"/>
      <c r="G6" s="48"/>
      <c r="H6" s="49"/>
    </row>
    <row r="7" spans="1:8" ht="75" x14ac:dyDescent="0.25">
      <c r="A7" s="20"/>
      <c r="B7" s="17" t="s">
        <v>246</v>
      </c>
      <c r="C7" s="12"/>
      <c r="D7" s="24"/>
      <c r="E7" s="29"/>
      <c r="F7" s="43"/>
      <c r="G7" s="50"/>
      <c r="H7" s="51"/>
    </row>
    <row r="8" spans="1:8" x14ac:dyDescent="0.25">
      <c r="A8" s="20"/>
      <c r="B8" s="12" t="s">
        <v>245</v>
      </c>
      <c r="C8" s="12"/>
      <c r="D8" s="24"/>
      <c r="E8" s="29"/>
      <c r="F8" s="43"/>
      <c r="G8" s="50"/>
      <c r="H8" s="51"/>
    </row>
    <row r="9" spans="1:8" ht="75" x14ac:dyDescent="0.25">
      <c r="A9" s="20" t="s">
        <v>244</v>
      </c>
      <c r="B9" s="17" t="s">
        <v>243</v>
      </c>
      <c r="C9" s="12"/>
      <c r="D9" s="24"/>
      <c r="E9" s="29"/>
      <c r="F9" s="43"/>
      <c r="G9" s="50"/>
      <c r="H9" s="51"/>
    </row>
    <row r="10" spans="1:8" x14ac:dyDescent="0.25">
      <c r="A10" s="20"/>
      <c r="B10" s="32" t="s">
        <v>242</v>
      </c>
      <c r="C10" s="12"/>
      <c r="D10" s="24" t="s">
        <v>27</v>
      </c>
      <c r="E10" s="29">
        <v>1</v>
      </c>
      <c r="F10" s="43"/>
      <c r="G10" s="50"/>
      <c r="H10" s="51"/>
    </row>
    <row r="11" spans="1:8" ht="135" x14ac:dyDescent="0.25">
      <c r="A11" s="20" t="s">
        <v>241</v>
      </c>
      <c r="B11" s="17" t="s">
        <v>239</v>
      </c>
      <c r="C11" s="12"/>
      <c r="D11" s="24"/>
      <c r="E11" s="29"/>
      <c r="F11" s="43"/>
      <c r="G11" s="50"/>
      <c r="H11" s="51"/>
    </row>
    <row r="12" spans="1:8" x14ac:dyDescent="0.25">
      <c r="A12" s="20"/>
      <c r="B12" s="32" t="s">
        <v>238</v>
      </c>
      <c r="C12" s="12"/>
      <c r="D12" s="24" t="s">
        <v>27</v>
      </c>
      <c r="E12" s="29">
        <v>1</v>
      </c>
      <c r="F12" s="43"/>
      <c r="G12" s="50"/>
      <c r="H12" s="51"/>
    </row>
    <row r="13" spans="1:8" x14ac:dyDescent="0.25">
      <c r="A13" s="20"/>
      <c r="B13" s="12"/>
      <c r="C13" s="12"/>
      <c r="D13" s="24"/>
      <c r="E13" s="29"/>
      <c r="F13" s="43"/>
      <c r="G13" s="50"/>
      <c r="H13" s="51"/>
    </row>
    <row r="14" spans="1:8" x14ac:dyDescent="0.25">
      <c r="A14" s="20"/>
      <c r="B14" s="31" t="s">
        <v>29</v>
      </c>
      <c r="C14" s="12"/>
      <c r="D14" s="24"/>
      <c r="E14" s="29"/>
      <c r="F14" s="43"/>
      <c r="G14" s="50"/>
      <c r="H14" s="51"/>
    </row>
    <row r="15" spans="1:8" x14ac:dyDescent="0.25">
      <c r="A15" s="20" t="s">
        <v>240</v>
      </c>
      <c r="B15" s="12" t="s">
        <v>30</v>
      </c>
      <c r="C15" s="12"/>
      <c r="D15" s="24" t="s">
        <v>24</v>
      </c>
      <c r="E15" s="29">
        <v>1</v>
      </c>
      <c r="F15" s="43"/>
      <c r="G15" s="50"/>
      <c r="H15" s="51"/>
    </row>
    <row r="16" spans="1:8" ht="30" x14ac:dyDescent="0.25">
      <c r="A16" s="20" t="s">
        <v>237</v>
      </c>
      <c r="B16" s="17" t="s">
        <v>31</v>
      </c>
      <c r="C16" s="12"/>
      <c r="D16" s="24" t="s">
        <v>24</v>
      </c>
      <c r="E16" s="29">
        <v>1</v>
      </c>
      <c r="F16" s="43"/>
      <c r="G16" s="50"/>
      <c r="H16" s="51"/>
    </row>
    <row r="17" spans="1:8" ht="30" x14ac:dyDescent="0.25">
      <c r="A17" s="20" t="s">
        <v>236</v>
      </c>
      <c r="B17" s="17" t="s">
        <v>58</v>
      </c>
      <c r="C17" s="12"/>
      <c r="D17" s="24" t="s">
        <v>24</v>
      </c>
      <c r="E17" s="29">
        <v>1</v>
      </c>
      <c r="F17" s="43"/>
      <c r="G17" s="50"/>
      <c r="H17" s="51"/>
    </row>
    <row r="18" spans="1:8" ht="15.75" thickBot="1" x14ac:dyDescent="0.3">
      <c r="A18" s="21"/>
      <c r="B18" s="13"/>
      <c r="C18" s="13"/>
      <c r="D18" s="25"/>
      <c r="E18" s="30"/>
      <c r="F18" s="44"/>
      <c r="G18" s="52"/>
      <c r="H18" s="53"/>
    </row>
    <row r="19" spans="1:8" s="31" customFormat="1" ht="14.25" x14ac:dyDescent="0.2">
      <c r="A19" s="35" t="s">
        <v>20</v>
      </c>
      <c r="B19" s="36"/>
      <c r="C19" s="36"/>
      <c r="D19" s="71"/>
      <c r="E19" s="70"/>
      <c r="F19" s="69"/>
      <c r="G19" s="68"/>
      <c r="H19" s="54">
        <f>+SUM(H6:H18)</f>
        <v>0</v>
      </c>
    </row>
    <row r="20" spans="1:8" s="31" customFormat="1" ht="14.25" x14ac:dyDescent="0.2">
      <c r="A20" s="37" t="s">
        <v>28</v>
      </c>
      <c r="B20" s="38"/>
      <c r="C20" s="38"/>
      <c r="D20" s="66"/>
      <c r="E20" s="65"/>
      <c r="F20" s="64"/>
      <c r="G20" s="63"/>
      <c r="H20" s="55">
        <f>+H19*0.1</f>
        <v>0</v>
      </c>
    </row>
    <row r="21" spans="1:8" s="31" customFormat="1" thickBot="1" x14ac:dyDescent="0.25">
      <c r="A21" s="39" t="s">
        <v>21</v>
      </c>
      <c r="B21" s="40"/>
      <c r="C21" s="40"/>
      <c r="D21" s="61"/>
      <c r="E21" s="60"/>
      <c r="F21" s="59"/>
      <c r="G21" s="58"/>
      <c r="H21" s="56">
        <f>+H20+H19</f>
        <v>0</v>
      </c>
    </row>
    <row r="22" spans="1:8" ht="15.75" thickBot="1" x14ac:dyDescent="0.3"/>
    <row r="23" spans="1:8" ht="15.75" thickBot="1" x14ac:dyDescent="0.3">
      <c r="A23" s="114" t="s">
        <v>22</v>
      </c>
      <c r="B23" s="115"/>
      <c r="C23" s="114" t="s">
        <v>23</v>
      </c>
      <c r="D23" s="116"/>
      <c r="E23" s="116"/>
      <c r="F23" s="116"/>
      <c r="G23" s="116"/>
      <c r="H23" s="115"/>
    </row>
    <row r="24" spans="1:8" ht="128.25" customHeight="1" thickBot="1" x14ac:dyDescent="0.3">
      <c r="A24" s="114"/>
      <c r="B24" s="115"/>
      <c r="C24" s="114"/>
      <c r="D24" s="116"/>
      <c r="E24" s="116"/>
      <c r="F24" s="116"/>
      <c r="G24" s="116"/>
      <c r="H24" s="115"/>
    </row>
  </sheetData>
  <mergeCells count="7">
    <mergeCell ref="A23:B23"/>
    <mergeCell ref="A24:B24"/>
    <mergeCell ref="C23:H23"/>
    <mergeCell ref="C24:H24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726DE-5360-7E46-9A99-E3288D624FF7}">
  <sheetPr>
    <pageSetUpPr fitToPage="1"/>
  </sheetPr>
  <dimension ref="A1:G70"/>
  <sheetViews>
    <sheetView view="pageBreakPreview" topLeftCell="A40" zoomScaleNormal="100" zoomScaleSheetLayoutView="100" workbookViewId="0">
      <selection activeCell="C57" sqref="C57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247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6D3D7128-51BC-B443-BE99-F3C312D46F0B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56B03-359C-FB41-8FD8-65D645E24620}">
  <sheetPr>
    <pageSetUpPr fitToPage="1"/>
  </sheetPr>
  <dimension ref="A1:H15"/>
  <sheetViews>
    <sheetView view="pageBreakPreview" zoomScale="115" zoomScaleNormal="100" zoomScaleSheetLayoutView="115" workbookViewId="0">
      <selection activeCell="B9" sqref="B9"/>
    </sheetView>
  </sheetViews>
  <sheetFormatPr baseColWidth="10" defaultColWidth="11.42578125" defaultRowHeight="15" x14ac:dyDescent="0.25"/>
  <cols>
    <col min="1" max="1" width="12.42578125" style="76" customWidth="1"/>
    <col min="2" max="2" width="64" style="10" customWidth="1"/>
    <col min="3" max="3" width="26.42578125" style="10" customWidth="1"/>
    <col min="4" max="4" width="7" style="10" customWidth="1"/>
    <col min="5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26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MENUI INT'!A41</f>
        <v>LOT N°7 - MENUISERIES INTERIEURES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89"/>
      <c r="B6" s="11"/>
      <c r="C6" s="11"/>
      <c r="D6" s="11"/>
      <c r="E6" s="42"/>
      <c r="F6" s="42"/>
      <c r="G6" s="48"/>
      <c r="H6" s="49"/>
    </row>
    <row r="7" spans="1:8" x14ac:dyDescent="0.25">
      <c r="A7" s="85" t="s">
        <v>249</v>
      </c>
      <c r="B7" s="17" t="s">
        <v>328</v>
      </c>
      <c r="C7" s="12"/>
      <c r="D7" s="24"/>
      <c r="E7" s="29"/>
      <c r="F7" s="43"/>
      <c r="G7" s="50"/>
      <c r="H7" s="51"/>
    </row>
    <row r="8" spans="1:8" ht="26.25" x14ac:dyDescent="0.25">
      <c r="A8" s="85"/>
      <c r="B8" s="32" t="s">
        <v>248</v>
      </c>
      <c r="C8" s="12"/>
      <c r="D8" s="24" t="s">
        <v>27</v>
      </c>
      <c r="E8" s="29">
        <v>1</v>
      </c>
      <c r="F8" s="43"/>
      <c r="G8" s="50"/>
      <c r="H8" s="51"/>
    </row>
    <row r="9" spans="1:8" ht="15.75" thickBot="1" x14ac:dyDescent="0.3">
      <c r="A9" s="84"/>
      <c r="B9" s="13"/>
      <c r="C9" s="13"/>
      <c r="D9" s="13"/>
      <c r="E9" s="44"/>
      <c r="F9" s="44"/>
      <c r="G9" s="52"/>
      <c r="H9" s="53"/>
    </row>
    <row r="10" spans="1:8" s="31" customFormat="1" ht="14.25" x14ac:dyDescent="0.2">
      <c r="A10" s="82" t="s">
        <v>20</v>
      </c>
      <c r="B10" s="36"/>
      <c r="C10" s="36"/>
      <c r="D10" s="36"/>
      <c r="E10" s="69"/>
      <c r="F10" s="69"/>
      <c r="G10" s="68"/>
      <c r="H10" s="54">
        <f>+SUM(H6:H9)</f>
        <v>0</v>
      </c>
    </row>
    <row r="11" spans="1:8" s="31" customFormat="1" ht="14.25" x14ac:dyDescent="0.2">
      <c r="A11" s="80" t="s">
        <v>28</v>
      </c>
      <c r="B11" s="38"/>
      <c r="C11" s="38"/>
      <c r="D11" s="38"/>
      <c r="E11" s="64"/>
      <c r="F11" s="64"/>
      <c r="G11" s="63"/>
      <c r="H11" s="55">
        <f>+H10*0.1</f>
        <v>0</v>
      </c>
    </row>
    <row r="12" spans="1:8" s="31" customFormat="1" thickBot="1" x14ac:dyDescent="0.25">
      <c r="A12" s="78" t="s">
        <v>21</v>
      </c>
      <c r="B12" s="40"/>
      <c r="C12" s="40"/>
      <c r="D12" s="40"/>
      <c r="E12" s="59"/>
      <c r="F12" s="59"/>
      <c r="G12" s="58"/>
      <c r="H12" s="56">
        <f>+H11+H10</f>
        <v>0</v>
      </c>
    </row>
    <row r="13" spans="1:8" ht="15.75" thickBot="1" x14ac:dyDescent="0.3"/>
    <row r="14" spans="1:8" ht="15.75" thickBot="1" x14ac:dyDescent="0.3">
      <c r="A14" s="114" t="s">
        <v>22</v>
      </c>
      <c r="B14" s="115"/>
      <c r="C14" s="114" t="s">
        <v>23</v>
      </c>
      <c r="D14" s="116"/>
      <c r="E14" s="116"/>
      <c r="F14" s="116"/>
      <c r="G14" s="116"/>
      <c r="H14" s="115"/>
    </row>
    <row r="15" spans="1:8" ht="128.25" customHeight="1" thickBot="1" x14ac:dyDescent="0.3">
      <c r="A15" s="114"/>
      <c r="B15" s="115"/>
      <c r="C15" s="114"/>
      <c r="D15" s="116"/>
      <c r="E15" s="116"/>
      <c r="F15" s="116"/>
      <c r="G15" s="116"/>
      <c r="H15" s="115"/>
    </row>
  </sheetData>
  <mergeCells count="7">
    <mergeCell ref="A14:B14"/>
    <mergeCell ref="A15:B15"/>
    <mergeCell ref="C14:H14"/>
    <mergeCell ref="C15:H15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4E6B6-5F2B-C643-A127-9F6CF53FB045}">
  <sheetPr>
    <pageSetUpPr fitToPage="1"/>
  </sheetPr>
  <dimension ref="A1:G70"/>
  <sheetViews>
    <sheetView view="pageBreakPreview" zoomScaleNormal="100" zoomScaleSheetLayoutView="100" workbookViewId="0">
      <selection sqref="A1:XFD1048576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250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1D6B438B-3879-5A4C-A912-C9FF6AA21F58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05472-DDA4-754C-96F4-4480102EFF04}">
  <sheetPr>
    <pageSetUpPr fitToPage="1"/>
  </sheetPr>
  <dimension ref="A1:H49"/>
  <sheetViews>
    <sheetView view="pageBreakPreview" topLeftCell="A31" zoomScaleNormal="100" zoomScaleSheetLayoutView="100" workbookViewId="0">
      <selection activeCell="B13" sqref="B13"/>
    </sheetView>
  </sheetViews>
  <sheetFormatPr baseColWidth="10" defaultColWidth="11.42578125" defaultRowHeight="15" x14ac:dyDescent="0.25"/>
  <cols>
    <col min="1" max="1" width="12.42578125" style="18" customWidth="1"/>
    <col min="2" max="2" width="67.42578125" style="10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285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PLATRE'!A41</f>
        <v>LOT N°8 - PLATRERIE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19"/>
      <c r="B6" s="11"/>
      <c r="C6" s="11"/>
      <c r="D6" s="23"/>
      <c r="E6" s="28"/>
      <c r="F6" s="42"/>
      <c r="G6" s="48"/>
      <c r="H6" s="49"/>
    </row>
    <row r="7" spans="1:8" x14ac:dyDescent="0.25">
      <c r="A7" s="20"/>
      <c r="B7" s="97" t="s">
        <v>284</v>
      </c>
      <c r="C7" s="12"/>
      <c r="D7" s="24"/>
      <c r="E7" s="29"/>
      <c r="F7" s="43"/>
      <c r="G7" s="50"/>
      <c r="H7" s="51"/>
    </row>
    <row r="8" spans="1:8" ht="30" x14ac:dyDescent="0.25">
      <c r="A8" s="20" t="s">
        <v>283</v>
      </c>
      <c r="B8" s="17" t="s">
        <v>282</v>
      </c>
      <c r="C8" s="12"/>
      <c r="D8" s="24"/>
      <c r="E8" s="29"/>
      <c r="F8" s="43"/>
      <c r="G8" s="50"/>
      <c r="H8" s="51"/>
    </row>
    <row r="9" spans="1:8" ht="26.25" x14ac:dyDescent="0.25">
      <c r="A9" s="20"/>
      <c r="B9" s="32" t="s">
        <v>281</v>
      </c>
      <c r="C9" s="12"/>
      <c r="D9" s="24" t="s">
        <v>24</v>
      </c>
      <c r="E9" s="29">
        <v>1</v>
      </c>
      <c r="F9" s="43"/>
      <c r="G9" s="50"/>
      <c r="H9" s="51"/>
    </row>
    <row r="10" spans="1:8" ht="26.25" x14ac:dyDescent="0.25">
      <c r="A10" s="20"/>
      <c r="B10" s="32" t="s">
        <v>280</v>
      </c>
      <c r="C10" s="12"/>
      <c r="D10" s="24" t="s">
        <v>24</v>
      </c>
      <c r="E10" s="29">
        <v>1</v>
      </c>
      <c r="F10" s="43"/>
      <c r="G10" s="50"/>
      <c r="H10" s="51"/>
    </row>
    <row r="11" spans="1:8" ht="26.25" x14ac:dyDescent="0.25">
      <c r="A11" s="20"/>
      <c r="B11" s="32" t="s">
        <v>279</v>
      </c>
      <c r="C11" s="12"/>
      <c r="D11" s="24" t="s">
        <v>25</v>
      </c>
      <c r="E11" s="29">
        <v>0.66</v>
      </c>
      <c r="F11" s="43"/>
      <c r="G11" s="50"/>
      <c r="H11" s="51"/>
    </row>
    <row r="12" spans="1:8" ht="30" x14ac:dyDescent="0.25">
      <c r="A12" s="20" t="s">
        <v>278</v>
      </c>
      <c r="B12" s="17" t="s">
        <v>255</v>
      </c>
      <c r="C12" s="12"/>
      <c r="D12" s="24"/>
      <c r="E12" s="29"/>
      <c r="F12" s="43"/>
      <c r="G12" s="50"/>
      <c r="H12" s="51"/>
    </row>
    <row r="13" spans="1:8" ht="26.25" x14ac:dyDescent="0.25">
      <c r="A13" s="20"/>
      <c r="B13" s="32" t="s">
        <v>277</v>
      </c>
      <c r="C13" s="12"/>
      <c r="D13" s="24" t="s">
        <v>24</v>
      </c>
      <c r="E13" s="29">
        <v>1</v>
      </c>
      <c r="F13" s="43"/>
      <c r="G13" s="50"/>
      <c r="H13" s="51"/>
    </row>
    <row r="14" spans="1:8" ht="26.25" x14ac:dyDescent="0.25">
      <c r="A14" s="20"/>
      <c r="B14" s="32" t="s">
        <v>276</v>
      </c>
      <c r="C14" s="12"/>
      <c r="D14" s="24" t="s">
        <v>24</v>
      </c>
      <c r="E14" s="29">
        <v>1</v>
      </c>
      <c r="F14" s="43"/>
      <c r="G14" s="50"/>
      <c r="H14" s="51"/>
    </row>
    <row r="15" spans="1:8" ht="26.25" x14ac:dyDescent="0.25">
      <c r="A15" s="20"/>
      <c r="B15" s="32" t="s">
        <v>275</v>
      </c>
      <c r="C15" s="12"/>
      <c r="D15" s="24" t="s">
        <v>25</v>
      </c>
      <c r="E15" s="29">
        <v>1.1000000000000001</v>
      </c>
      <c r="F15" s="43"/>
      <c r="G15" s="50"/>
      <c r="H15" s="51"/>
    </row>
    <row r="16" spans="1:8" ht="26.25" x14ac:dyDescent="0.25">
      <c r="A16" s="20"/>
      <c r="B16" s="32" t="s">
        <v>274</v>
      </c>
      <c r="C16" s="12"/>
      <c r="D16" s="24" t="s">
        <v>24</v>
      </c>
      <c r="E16" s="29">
        <v>1</v>
      </c>
      <c r="F16" s="43"/>
      <c r="G16" s="50"/>
      <c r="H16" s="51"/>
    </row>
    <row r="17" spans="1:8" x14ac:dyDescent="0.25">
      <c r="A17" s="20"/>
      <c r="B17" s="32" t="s">
        <v>273</v>
      </c>
      <c r="C17" s="12"/>
      <c r="D17" s="24" t="s">
        <v>24</v>
      </c>
      <c r="E17" s="29">
        <v>1</v>
      </c>
      <c r="F17" s="43"/>
      <c r="G17" s="50"/>
      <c r="H17" s="51"/>
    </row>
    <row r="18" spans="1:8" x14ac:dyDescent="0.25">
      <c r="A18" s="20"/>
      <c r="B18" s="12"/>
      <c r="C18" s="12"/>
      <c r="D18" s="24"/>
      <c r="E18" s="29"/>
      <c r="F18" s="43"/>
      <c r="G18" s="50"/>
      <c r="H18" s="51"/>
    </row>
    <row r="19" spans="1:8" x14ac:dyDescent="0.25">
      <c r="A19" s="20"/>
      <c r="B19" s="97" t="s">
        <v>272</v>
      </c>
      <c r="C19" s="12"/>
      <c r="D19" s="24"/>
      <c r="E19" s="29"/>
      <c r="F19" s="43"/>
      <c r="G19" s="50"/>
      <c r="H19" s="51"/>
    </row>
    <row r="20" spans="1:8" ht="135" x14ac:dyDescent="0.25">
      <c r="A20" s="20" t="s">
        <v>271</v>
      </c>
      <c r="B20" s="17" t="s">
        <v>327</v>
      </c>
      <c r="C20" s="100"/>
      <c r="D20" s="24" t="s">
        <v>25</v>
      </c>
      <c r="E20" s="29">
        <v>17.260000000000002</v>
      </c>
      <c r="F20" s="43"/>
      <c r="G20" s="50"/>
      <c r="H20" s="51"/>
    </row>
    <row r="21" spans="1:8" ht="26.25" x14ac:dyDescent="0.25">
      <c r="A21" s="20"/>
      <c r="B21" s="32" t="s">
        <v>270</v>
      </c>
      <c r="C21" s="12"/>
      <c r="D21" s="24"/>
      <c r="E21" s="29"/>
      <c r="F21" s="43"/>
      <c r="G21" s="50"/>
      <c r="H21" s="51"/>
    </row>
    <row r="22" spans="1:8" ht="135" x14ac:dyDescent="0.25">
      <c r="A22" s="20" t="s">
        <v>269</v>
      </c>
      <c r="B22" s="17" t="s">
        <v>327</v>
      </c>
      <c r="C22" s="100" t="s">
        <v>166</v>
      </c>
      <c r="D22" s="24" t="s">
        <v>25</v>
      </c>
      <c r="E22" s="29">
        <v>6.66</v>
      </c>
      <c r="F22" s="43"/>
      <c r="G22" s="50"/>
      <c r="H22" s="51"/>
    </row>
    <row r="23" spans="1:8" ht="26.25" x14ac:dyDescent="0.25">
      <c r="A23" s="20"/>
      <c r="B23" s="32" t="s">
        <v>270</v>
      </c>
      <c r="C23" s="12"/>
      <c r="D23" s="24"/>
      <c r="E23" s="29"/>
      <c r="F23" s="43"/>
      <c r="G23" s="50"/>
      <c r="H23" s="51"/>
    </row>
    <row r="24" spans="1:8" ht="30" x14ac:dyDescent="0.25">
      <c r="A24" s="20" t="s">
        <v>265</v>
      </c>
      <c r="B24" s="17" t="s">
        <v>268</v>
      </c>
      <c r="C24" s="12"/>
      <c r="D24" s="24" t="s">
        <v>24</v>
      </c>
      <c r="E24" s="29">
        <v>1</v>
      </c>
      <c r="F24" s="43"/>
      <c r="G24" s="50"/>
      <c r="H24" s="51"/>
    </row>
    <row r="25" spans="1:8" ht="26.25" x14ac:dyDescent="0.25">
      <c r="A25" s="20"/>
      <c r="B25" s="32" t="s">
        <v>267</v>
      </c>
      <c r="C25" s="12"/>
      <c r="D25" s="24"/>
      <c r="E25" s="29"/>
      <c r="F25" s="43"/>
      <c r="G25" s="50"/>
      <c r="H25" s="51"/>
    </row>
    <row r="26" spans="1:8" x14ac:dyDescent="0.25">
      <c r="A26" s="20"/>
      <c r="B26" s="12"/>
      <c r="C26" s="12"/>
      <c r="D26" s="24"/>
      <c r="E26" s="29"/>
      <c r="F26" s="43"/>
      <c r="G26" s="50"/>
      <c r="H26" s="51"/>
    </row>
    <row r="27" spans="1:8" x14ac:dyDescent="0.25">
      <c r="A27" s="20"/>
      <c r="B27" s="97" t="s">
        <v>266</v>
      </c>
      <c r="C27" s="12"/>
      <c r="D27" s="24"/>
      <c r="E27" s="29"/>
      <c r="F27" s="43"/>
      <c r="G27" s="50"/>
      <c r="H27" s="51"/>
    </row>
    <row r="28" spans="1:8" ht="30" x14ac:dyDescent="0.25">
      <c r="A28" s="20" t="s">
        <v>262</v>
      </c>
      <c r="B28" s="17" t="s">
        <v>264</v>
      </c>
      <c r="C28" s="12"/>
      <c r="D28" s="24"/>
      <c r="E28" s="29"/>
      <c r="F28" s="43"/>
      <c r="G28" s="50"/>
      <c r="H28" s="51"/>
    </row>
    <row r="29" spans="1:8" ht="26.25" x14ac:dyDescent="0.25">
      <c r="A29" s="20"/>
      <c r="B29" s="32" t="s">
        <v>263</v>
      </c>
      <c r="C29" s="12"/>
      <c r="D29" s="24" t="s">
        <v>25</v>
      </c>
      <c r="E29" s="29">
        <f>2.02</f>
        <v>2.02</v>
      </c>
      <c r="F29" s="43"/>
      <c r="G29" s="50"/>
      <c r="H29" s="51"/>
    </row>
    <row r="30" spans="1:8" ht="30" x14ac:dyDescent="0.25">
      <c r="A30" s="20" t="s">
        <v>258</v>
      </c>
      <c r="B30" s="17" t="s">
        <v>261</v>
      </c>
      <c r="C30" s="12"/>
      <c r="D30" s="24"/>
      <c r="E30" s="29"/>
      <c r="F30" s="43"/>
      <c r="G30" s="50"/>
      <c r="H30" s="51"/>
    </row>
    <row r="31" spans="1:8" ht="26.25" x14ac:dyDescent="0.25">
      <c r="A31" s="20"/>
      <c r="B31" s="32" t="s">
        <v>260</v>
      </c>
      <c r="C31" s="12"/>
      <c r="D31" s="24" t="s">
        <v>25</v>
      </c>
      <c r="E31" s="29">
        <f>(1.7*1.09)</f>
        <v>1.853</v>
      </c>
      <c r="F31" s="43"/>
      <c r="G31" s="50"/>
      <c r="H31" s="51"/>
    </row>
    <row r="32" spans="1:8" x14ac:dyDescent="0.25">
      <c r="A32" s="20"/>
      <c r="B32" s="12"/>
      <c r="C32" s="12"/>
      <c r="D32" s="24"/>
      <c r="E32" s="29"/>
      <c r="F32" s="43"/>
      <c r="G32" s="50"/>
      <c r="H32" s="51"/>
    </row>
    <row r="33" spans="1:8" x14ac:dyDescent="0.25">
      <c r="A33" s="20"/>
      <c r="B33" s="97" t="s">
        <v>259</v>
      </c>
      <c r="C33" s="12"/>
      <c r="D33" s="24"/>
      <c r="E33" s="29"/>
      <c r="F33" s="43"/>
      <c r="G33" s="50"/>
      <c r="H33" s="51"/>
    </row>
    <row r="34" spans="1:8" ht="30" x14ac:dyDescent="0.25">
      <c r="A34" s="20" t="s">
        <v>253</v>
      </c>
      <c r="B34" s="17" t="s">
        <v>257</v>
      </c>
      <c r="C34" s="12"/>
      <c r="D34" s="24"/>
      <c r="E34" s="29"/>
      <c r="F34" s="43"/>
      <c r="G34" s="50"/>
      <c r="H34" s="51"/>
    </row>
    <row r="35" spans="1:8" ht="26.25" x14ac:dyDescent="0.25">
      <c r="A35" s="20"/>
      <c r="B35" s="32" t="s">
        <v>256</v>
      </c>
      <c r="C35" s="12"/>
      <c r="D35" s="24" t="s">
        <v>25</v>
      </c>
      <c r="E35" s="29">
        <v>7.87</v>
      </c>
      <c r="F35" s="43"/>
      <c r="G35" s="50"/>
      <c r="H35" s="51"/>
    </row>
    <row r="36" spans="1:8" ht="30" x14ac:dyDescent="0.25">
      <c r="A36" s="20"/>
      <c r="B36" s="17" t="s">
        <v>255</v>
      </c>
      <c r="C36" s="12"/>
      <c r="D36" s="24"/>
      <c r="E36" s="29"/>
      <c r="F36" s="43"/>
      <c r="G36" s="50"/>
      <c r="H36" s="51"/>
    </row>
    <row r="37" spans="1:8" ht="26.25" x14ac:dyDescent="0.25">
      <c r="A37" s="20"/>
      <c r="B37" s="32" t="s">
        <v>254</v>
      </c>
      <c r="C37" s="12"/>
      <c r="D37" s="24" t="s">
        <v>25</v>
      </c>
      <c r="E37" s="29">
        <v>7.87</v>
      </c>
      <c r="F37" s="43"/>
      <c r="G37" s="50"/>
      <c r="H37" s="51"/>
    </row>
    <row r="38" spans="1:8" x14ac:dyDescent="0.25">
      <c r="A38" s="20"/>
      <c r="B38" s="12"/>
      <c r="C38" s="12"/>
      <c r="D38" s="24"/>
      <c r="E38" s="29"/>
      <c r="F38" s="43"/>
      <c r="G38" s="50"/>
      <c r="H38" s="51"/>
    </row>
    <row r="39" spans="1:8" x14ac:dyDescent="0.25">
      <c r="A39" s="20"/>
      <c r="B39" s="31" t="s">
        <v>29</v>
      </c>
      <c r="C39" s="12"/>
      <c r="D39" s="24"/>
      <c r="E39" s="29"/>
      <c r="F39" s="43"/>
      <c r="G39" s="50"/>
      <c r="H39" s="51"/>
    </row>
    <row r="40" spans="1:8" x14ac:dyDescent="0.25">
      <c r="A40" s="20" t="s">
        <v>252</v>
      </c>
      <c r="B40" s="12" t="s">
        <v>30</v>
      </c>
      <c r="C40" s="12"/>
      <c r="D40" s="24" t="s">
        <v>24</v>
      </c>
      <c r="E40" s="29">
        <v>1</v>
      </c>
      <c r="F40" s="43"/>
      <c r="G40" s="50"/>
      <c r="H40" s="51"/>
    </row>
    <row r="41" spans="1:8" ht="30" x14ac:dyDescent="0.25">
      <c r="A41" s="20" t="s">
        <v>251</v>
      </c>
      <c r="B41" s="17" t="s">
        <v>31</v>
      </c>
      <c r="C41" s="12"/>
      <c r="D41" s="24" t="s">
        <v>24</v>
      </c>
      <c r="E41" s="29">
        <v>1</v>
      </c>
      <c r="F41" s="43"/>
      <c r="G41" s="50"/>
      <c r="H41" s="51"/>
    </row>
    <row r="42" spans="1:8" ht="30" x14ac:dyDescent="0.25">
      <c r="A42" s="20" t="s">
        <v>329</v>
      </c>
      <c r="B42" s="17" t="s">
        <v>58</v>
      </c>
      <c r="C42" s="12"/>
      <c r="D42" s="24" t="s">
        <v>24</v>
      </c>
      <c r="E42" s="29">
        <v>1</v>
      </c>
      <c r="F42" s="43"/>
      <c r="G42" s="50"/>
      <c r="H42" s="51"/>
    </row>
    <row r="43" spans="1:8" ht="15.75" thickBot="1" x14ac:dyDescent="0.3">
      <c r="A43" s="21"/>
      <c r="B43" s="13"/>
      <c r="C43" s="13"/>
      <c r="D43" s="25"/>
      <c r="E43" s="30"/>
      <c r="F43" s="44"/>
      <c r="G43" s="52"/>
      <c r="H43" s="53"/>
    </row>
    <row r="44" spans="1:8" s="31" customFormat="1" ht="14.25" x14ac:dyDescent="0.2">
      <c r="A44" s="35" t="s">
        <v>20</v>
      </c>
      <c r="B44" s="36"/>
      <c r="C44" s="36"/>
      <c r="D44" s="71"/>
      <c r="E44" s="70"/>
      <c r="F44" s="69"/>
      <c r="G44" s="68"/>
      <c r="H44" s="54">
        <f>+SUM(H6:H43)</f>
        <v>0</v>
      </c>
    </row>
    <row r="45" spans="1:8" s="31" customFormat="1" ht="14.25" x14ac:dyDescent="0.2">
      <c r="A45" s="37" t="s">
        <v>28</v>
      </c>
      <c r="B45" s="38"/>
      <c r="C45" s="38"/>
      <c r="D45" s="66"/>
      <c r="E45" s="65"/>
      <c r="F45" s="64"/>
      <c r="G45" s="63"/>
      <c r="H45" s="55">
        <f>+H44*0.1</f>
        <v>0</v>
      </c>
    </row>
    <row r="46" spans="1:8" s="31" customFormat="1" thickBot="1" x14ac:dyDescent="0.25">
      <c r="A46" s="39" t="s">
        <v>21</v>
      </c>
      <c r="B46" s="40"/>
      <c r="C46" s="40"/>
      <c r="D46" s="61"/>
      <c r="E46" s="60"/>
      <c r="F46" s="59"/>
      <c r="G46" s="58"/>
      <c r="H46" s="56">
        <f>+H45+H44</f>
        <v>0</v>
      </c>
    </row>
    <row r="47" spans="1:8" ht="15.75" thickBot="1" x14ac:dyDescent="0.3"/>
    <row r="48" spans="1:8" ht="15.75" thickBot="1" x14ac:dyDescent="0.3">
      <c r="A48" s="114" t="s">
        <v>22</v>
      </c>
      <c r="B48" s="115"/>
      <c r="C48" s="114" t="s">
        <v>23</v>
      </c>
      <c r="D48" s="116"/>
      <c r="E48" s="116"/>
      <c r="F48" s="116"/>
      <c r="G48" s="116"/>
      <c r="H48" s="115"/>
    </row>
    <row r="49" spans="1:8" ht="128.25" customHeight="1" thickBot="1" x14ac:dyDescent="0.3">
      <c r="A49" s="114"/>
      <c r="B49" s="115"/>
      <c r="C49" s="114"/>
      <c r="D49" s="116"/>
      <c r="E49" s="116"/>
      <c r="F49" s="116"/>
      <c r="G49" s="116"/>
      <c r="H49" s="115"/>
    </row>
  </sheetData>
  <mergeCells count="7">
    <mergeCell ref="A48:B48"/>
    <mergeCell ref="A49:B49"/>
    <mergeCell ref="C48:H48"/>
    <mergeCell ref="C49:H49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3507C-63A1-49CB-BADE-762B356FBD47}">
  <dimension ref="A1:G70"/>
  <sheetViews>
    <sheetView view="pageBreakPreview" topLeftCell="A31" zoomScale="60" zoomScaleNormal="100" workbookViewId="0">
      <selection activeCell="B50" sqref="B50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1.4257812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1.4257812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1.4257812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1.4257812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1.4257812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1.4257812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1.4257812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1.4257812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1.4257812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1.4257812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1.4257812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1.4257812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1.4257812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1.4257812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1.4257812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1.4257812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1.4257812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1.4257812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1.4257812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1.4257812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1.4257812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1.4257812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1.4257812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1.4257812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1.4257812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1.4257812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1.4257812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1.4257812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1.4257812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1.4257812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1.4257812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1.4257812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1.4257812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1.4257812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1.4257812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1.4257812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1.4257812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1.4257812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1.4257812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1.4257812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1.4257812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1.4257812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1.4257812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1.4257812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1.4257812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1.4257812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1.4257812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1.4257812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1.4257812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1.4257812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1.4257812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1.4257812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1.4257812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1.4257812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1.4257812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1.4257812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1.4257812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1.4257812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1.4257812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1.4257812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1.4257812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1.4257812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1.4257812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1.4257812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380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3:E3"/>
    <mergeCell ref="A13:G13"/>
    <mergeCell ref="E17:F17"/>
    <mergeCell ref="A24:G24"/>
    <mergeCell ref="A25:G25"/>
    <mergeCell ref="A26:G26"/>
  </mergeCells>
  <hyperlinks>
    <hyperlink ref="A67" r:id="rId1" xr:uid="{1E4B5C6E-C613-4F5A-A273-93BEF557D980}"/>
  </hyperlinks>
  <pageMargins left="0.7" right="0.7" top="0.75" bottom="0.75" header="0.3" footer="0.3"/>
  <pageSetup paperSize="9" scale="53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70B46-2859-4840-BD7A-5FD3A78DFECF}">
  <dimension ref="A1:H17"/>
  <sheetViews>
    <sheetView workbookViewId="0">
      <selection activeCell="E21" sqref="E21"/>
    </sheetView>
  </sheetViews>
  <sheetFormatPr baseColWidth="10" defaultColWidth="11.42578125" defaultRowHeight="15" x14ac:dyDescent="0.25"/>
  <cols>
    <col min="1" max="1" width="12.42578125" style="18" customWidth="1"/>
    <col min="2" max="2" width="67.42578125" style="10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285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CARRELAGE'!A41:G41</f>
        <v>LOT N°9 - CARRELAGE-FAIENCES-SOLS SOUPLES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19"/>
      <c r="B6" s="11"/>
      <c r="C6" s="11"/>
      <c r="D6" s="23"/>
      <c r="E6" s="28"/>
      <c r="F6" s="42"/>
      <c r="G6" s="48"/>
      <c r="H6" s="49"/>
    </row>
    <row r="7" spans="1:8" ht="30" x14ac:dyDescent="0.25">
      <c r="A7" s="20"/>
      <c r="B7" s="99" t="s">
        <v>381</v>
      </c>
      <c r="C7" s="12"/>
      <c r="D7" s="24"/>
      <c r="E7" s="29"/>
      <c r="F7" s="43"/>
      <c r="G7" s="50"/>
      <c r="H7" s="51"/>
    </row>
    <row r="8" spans="1:8" x14ac:dyDescent="0.25">
      <c r="A8" s="20" t="s">
        <v>382</v>
      </c>
      <c r="B8" s="17" t="s">
        <v>383</v>
      </c>
      <c r="C8" s="12"/>
      <c r="D8" s="24"/>
      <c r="E8" s="29"/>
      <c r="F8" s="43"/>
      <c r="G8" s="50"/>
      <c r="H8" s="51"/>
    </row>
    <row r="9" spans="1:8" x14ac:dyDescent="0.25">
      <c r="A9" s="20"/>
      <c r="B9" s="32" t="s">
        <v>384</v>
      </c>
      <c r="C9" s="12"/>
      <c r="D9" s="24" t="s">
        <v>25</v>
      </c>
      <c r="E9" s="29">
        <v>2.02</v>
      </c>
      <c r="F9" s="43"/>
      <c r="G9" s="50"/>
      <c r="H9" s="51"/>
    </row>
    <row r="10" spans="1:8" x14ac:dyDescent="0.25">
      <c r="A10" s="20"/>
      <c r="B10" s="12"/>
      <c r="C10" s="12"/>
      <c r="D10" s="24"/>
      <c r="E10" s="29"/>
      <c r="F10" s="43"/>
      <c r="G10" s="50"/>
      <c r="H10" s="51"/>
    </row>
    <row r="11" spans="1:8" ht="15.75" thickBot="1" x14ac:dyDescent="0.3">
      <c r="A11" s="21"/>
      <c r="B11" s="13"/>
      <c r="C11" s="13"/>
      <c r="D11" s="25"/>
      <c r="E11" s="30"/>
      <c r="F11" s="44"/>
      <c r="G11" s="52"/>
      <c r="H11" s="53"/>
    </row>
    <row r="12" spans="1:8" s="31" customFormat="1" ht="14.25" x14ac:dyDescent="0.2">
      <c r="A12" s="35" t="s">
        <v>20</v>
      </c>
      <c r="B12" s="36"/>
      <c r="C12" s="36"/>
      <c r="D12" s="71"/>
      <c r="E12" s="70"/>
      <c r="F12" s="69"/>
      <c r="G12" s="68"/>
      <c r="H12" s="54">
        <f>+SUM(H6:H11)</f>
        <v>0</v>
      </c>
    </row>
    <row r="13" spans="1:8" s="31" customFormat="1" ht="14.25" x14ac:dyDescent="0.2">
      <c r="A13" s="37" t="s">
        <v>28</v>
      </c>
      <c r="B13" s="38"/>
      <c r="C13" s="38"/>
      <c r="D13" s="66"/>
      <c r="E13" s="65"/>
      <c r="F13" s="64"/>
      <c r="G13" s="63"/>
      <c r="H13" s="55">
        <f>+H12*0.1</f>
        <v>0</v>
      </c>
    </row>
    <row r="14" spans="1:8" s="31" customFormat="1" thickBot="1" x14ac:dyDescent="0.25">
      <c r="A14" s="39" t="s">
        <v>21</v>
      </c>
      <c r="B14" s="40"/>
      <c r="C14" s="40"/>
      <c r="D14" s="61"/>
      <c r="E14" s="60"/>
      <c r="F14" s="59"/>
      <c r="G14" s="58"/>
      <c r="H14" s="56">
        <f>+H13+H12</f>
        <v>0</v>
      </c>
    </row>
    <row r="15" spans="1:8" ht="15.75" thickBot="1" x14ac:dyDescent="0.3"/>
    <row r="16" spans="1:8" ht="15.75" thickBot="1" x14ac:dyDescent="0.3">
      <c r="A16" s="114" t="s">
        <v>22</v>
      </c>
      <c r="B16" s="115"/>
      <c r="C16" s="114" t="s">
        <v>23</v>
      </c>
      <c r="D16" s="116"/>
      <c r="E16" s="116"/>
      <c r="F16" s="116"/>
      <c r="G16" s="116"/>
      <c r="H16" s="115"/>
    </row>
    <row r="17" spans="1:8" ht="128.25" customHeight="1" thickBot="1" x14ac:dyDescent="0.3">
      <c r="A17" s="114"/>
      <c r="B17" s="115"/>
      <c r="C17" s="114"/>
      <c r="D17" s="116"/>
      <c r="E17" s="116"/>
      <c r="F17" s="116"/>
      <c r="G17" s="116"/>
      <c r="H17" s="115"/>
    </row>
  </sheetData>
  <mergeCells count="7">
    <mergeCell ref="A1:H1"/>
    <mergeCell ref="A2:H2"/>
    <mergeCell ref="A3:H3"/>
    <mergeCell ref="A16:B16"/>
    <mergeCell ref="C16:H16"/>
    <mergeCell ref="A17:B17"/>
    <mergeCell ref="C17:H1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90D4E-C3D7-3D43-B1F0-C24808A9055A}">
  <sheetPr>
    <pageSetUpPr fitToPage="1"/>
  </sheetPr>
  <dimension ref="A1:G70"/>
  <sheetViews>
    <sheetView view="pageBreakPreview" topLeftCell="A36" zoomScaleNormal="100" zoomScaleSheetLayoutView="100" workbookViewId="0">
      <selection activeCell="B51" sqref="B51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286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B414F097-4AE1-3340-B35F-9A1E83C7BF65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4DD5-2730-8C44-9DFA-190A9B4FD02B}">
  <sheetPr>
    <pageSetUpPr fitToPage="1"/>
  </sheetPr>
  <dimension ref="A1:H24"/>
  <sheetViews>
    <sheetView view="pageBreakPreview" topLeftCell="A4" zoomScaleNormal="100" zoomScaleSheetLayoutView="100" workbookViewId="0">
      <selection activeCell="B11" sqref="B11"/>
    </sheetView>
  </sheetViews>
  <sheetFormatPr baseColWidth="10" defaultColWidth="11.42578125" defaultRowHeight="15" x14ac:dyDescent="0.25"/>
  <cols>
    <col min="1" max="1" width="12.42578125" style="90" customWidth="1"/>
    <col min="2" max="2" width="64" style="10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285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PEINT'!A41</f>
        <v>LOT N°10 - PEINTURE-RAVALEMENT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95"/>
      <c r="B6" s="11"/>
      <c r="C6" s="11"/>
      <c r="D6" s="23"/>
      <c r="E6" s="28"/>
      <c r="F6" s="42"/>
      <c r="G6" s="48"/>
      <c r="H6" s="49"/>
    </row>
    <row r="7" spans="1:8" ht="30" x14ac:dyDescent="0.25">
      <c r="A7" s="22" t="s">
        <v>296</v>
      </c>
      <c r="B7" s="17" t="s">
        <v>295</v>
      </c>
      <c r="C7" s="12"/>
      <c r="D7" s="24"/>
      <c r="E7" s="29"/>
      <c r="F7" s="43"/>
      <c r="G7" s="50"/>
      <c r="H7" s="51"/>
    </row>
    <row r="8" spans="1:8" ht="26.25" x14ac:dyDescent="0.25">
      <c r="A8" s="22"/>
      <c r="B8" s="32" t="s">
        <v>290</v>
      </c>
      <c r="C8" s="12"/>
      <c r="D8" s="24" t="s">
        <v>24</v>
      </c>
      <c r="E8" s="29">
        <v>1</v>
      </c>
      <c r="F8" s="43"/>
      <c r="G8" s="50"/>
      <c r="H8" s="51"/>
    </row>
    <row r="9" spans="1:8" ht="30" x14ac:dyDescent="0.25">
      <c r="A9" s="22" t="s">
        <v>294</v>
      </c>
      <c r="B9" s="17" t="s">
        <v>293</v>
      </c>
      <c r="C9" s="12"/>
      <c r="D9" s="24"/>
      <c r="E9" s="29"/>
      <c r="F9" s="43"/>
      <c r="G9" s="50"/>
      <c r="H9" s="51"/>
    </row>
    <row r="10" spans="1:8" ht="26.25" x14ac:dyDescent="0.25">
      <c r="A10" s="22"/>
      <c r="B10" s="32" t="s">
        <v>290</v>
      </c>
      <c r="C10" s="12"/>
      <c r="D10" s="24" t="s">
        <v>25</v>
      </c>
      <c r="E10" s="29">
        <v>50</v>
      </c>
      <c r="F10" s="43"/>
      <c r="G10" s="50"/>
      <c r="H10" s="51"/>
    </row>
    <row r="11" spans="1:8" ht="30" x14ac:dyDescent="0.25">
      <c r="A11" s="22" t="s">
        <v>292</v>
      </c>
      <c r="B11" s="17" t="s">
        <v>291</v>
      </c>
      <c r="C11" s="12"/>
      <c r="D11" s="24"/>
      <c r="E11" s="29"/>
      <c r="F11" s="43"/>
      <c r="G11" s="50"/>
      <c r="H11" s="51"/>
    </row>
    <row r="12" spans="1:8" ht="26.25" x14ac:dyDescent="0.25">
      <c r="A12" s="22"/>
      <c r="B12" s="32" t="s">
        <v>290</v>
      </c>
      <c r="C12" s="12"/>
      <c r="D12" s="24" t="s">
        <v>25</v>
      </c>
      <c r="E12" s="29">
        <v>50</v>
      </c>
      <c r="F12" s="43"/>
      <c r="G12" s="50"/>
      <c r="H12" s="51"/>
    </row>
    <row r="13" spans="1:8" x14ac:dyDescent="0.25">
      <c r="A13" s="22"/>
      <c r="B13" s="12"/>
      <c r="C13" s="12"/>
      <c r="D13" s="24"/>
      <c r="E13" s="29"/>
      <c r="F13" s="43"/>
      <c r="G13" s="50"/>
      <c r="H13" s="51"/>
    </row>
    <row r="14" spans="1:8" x14ac:dyDescent="0.25">
      <c r="A14" s="22"/>
      <c r="B14" s="31" t="s">
        <v>29</v>
      </c>
      <c r="C14" s="12"/>
      <c r="D14" s="24"/>
      <c r="E14" s="29"/>
      <c r="F14" s="43"/>
      <c r="G14" s="50"/>
      <c r="H14" s="51"/>
    </row>
    <row r="15" spans="1:8" x14ac:dyDescent="0.25">
      <c r="A15" s="22" t="s">
        <v>289</v>
      </c>
      <c r="B15" s="12" t="s">
        <v>30</v>
      </c>
      <c r="C15" s="12"/>
      <c r="D15" s="24" t="s">
        <v>24</v>
      </c>
      <c r="E15" s="29">
        <v>1</v>
      </c>
      <c r="F15" s="43"/>
      <c r="G15" s="50"/>
      <c r="H15" s="51"/>
    </row>
    <row r="16" spans="1:8" ht="30" x14ac:dyDescent="0.25">
      <c r="A16" s="22" t="s">
        <v>288</v>
      </c>
      <c r="B16" s="17" t="s">
        <v>31</v>
      </c>
      <c r="C16" s="12"/>
      <c r="D16" s="24" t="s">
        <v>24</v>
      </c>
      <c r="E16" s="29">
        <v>1</v>
      </c>
      <c r="F16" s="43"/>
      <c r="G16" s="50"/>
      <c r="H16" s="51"/>
    </row>
    <row r="17" spans="1:8" ht="30" x14ac:dyDescent="0.25">
      <c r="A17" s="22" t="s">
        <v>287</v>
      </c>
      <c r="B17" s="17" t="s">
        <v>58</v>
      </c>
      <c r="C17" s="12"/>
      <c r="D17" s="24" t="s">
        <v>24</v>
      </c>
      <c r="E17" s="29">
        <v>1</v>
      </c>
      <c r="F17" s="43"/>
      <c r="G17" s="50"/>
      <c r="H17" s="51"/>
    </row>
    <row r="18" spans="1:8" ht="15.75" thickBot="1" x14ac:dyDescent="0.3">
      <c r="A18" s="91"/>
      <c r="B18" s="13"/>
      <c r="C18" s="13"/>
      <c r="D18" s="25"/>
      <c r="E18" s="30"/>
      <c r="F18" s="44"/>
      <c r="G18" s="52"/>
      <c r="H18" s="53"/>
    </row>
    <row r="19" spans="1:8" s="31" customFormat="1" ht="14.25" x14ac:dyDescent="0.2">
      <c r="A19" s="35" t="s">
        <v>20</v>
      </c>
      <c r="B19" s="36"/>
      <c r="C19" s="36"/>
      <c r="D19" s="71"/>
      <c r="E19" s="70"/>
      <c r="F19" s="69"/>
      <c r="G19" s="68"/>
      <c r="H19" s="54">
        <f>+SUM(H6:H18)</f>
        <v>0</v>
      </c>
    </row>
    <row r="20" spans="1:8" s="31" customFormat="1" ht="14.25" x14ac:dyDescent="0.2">
      <c r="A20" s="37" t="s">
        <v>28</v>
      </c>
      <c r="B20" s="38"/>
      <c r="C20" s="38"/>
      <c r="D20" s="66"/>
      <c r="E20" s="65"/>
      <c r="F20" s="64"/>
      <c r="G20" s="63"/>
      <c r="H20" s="55">
        <f>+H19*0.1</f>
        <v>0</v>
      </c>
    </row>
    <row r="21" spans="1:8" s="31" customFormat="1" thickBot="1" x14ac:dyDescent="0.25">
      <c r="A21" s="39" t="s">
        <v>21</v>
      </c>
      <c r="B21" s="40"/>
      <c r="C21" s="40"/>
      <c r="D21" s="61"/>
      <c r="E21" s="60"/>
      <c r="F21" s="59"/>
      <c r="G21" s="58"/>
      <c r="H21" s="56">
        <f>+H20+H19</f>
        <v>0</v>
      </c>
    </row>
    <row r="22" spans="1:8" ht="15.75" thickBot="1" x14ac:dyDescent="0.3"/>
    <row r="23" spans="1:8" ht="15.75" thickBot="1" x14ac:dyDescent="0.3">
      <c r="A23" s="114" t="s">
        <v>22</v>
      </c>
      <c r="B23" s="115"/>
      <c r="C23" s="114" t="s">
        <v>23</v>
      </c>
      <c r="D23" s="116"/>
      <c r="E23" s="116"/>
      <c r="F23" s="116"/>
      <c r="G23" s="116"/>
      <c r="H23" s="115"/>
    </row>
    <row r="24" spans="1:8" ht="128.25" customHeight="1" thickBot="1" x14ac:dyDescent="0.3">
      <c r="A24" s="114"/>
      <c r="B24" s="115"/>
      <c r="C24" s="114"/>
      <c r="D24" s="116"/>
      <c r="E24" s="116"/>
      <c r="F24" s="116"/>
      <c r="G24" s="116"/>
      <c r="H24" s="115"/>
    </row>
  </sheetData>
  <mergeCells count="7">
    <mergeCell ref="A23:B23"/>
    <mergeCell ref="A24:B24"/>
    <mergeCell ref="C23:H23"/>
    <mergeCell ref="C24:H24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6EE89-4DB7-0A4E-BD85-FF4CCC4760A8}">
  <sheetPr>
    <pageSetUpPr fitToPage="1"/>
  </sheetPr>
  <dimension ref="A1:G70"/>
  <sheetViews>
    <sheetView view="pageBreakPreview" topLeftCell="A33" zoomScaleNormal="100" zoomScaleSheetLayoutView="100" workbookViewId="0">
      <selection activeCell="A57" sqref="A57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297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A4C803B0-B2DB-A449-B92A-4467EE08E80E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6F3BA-5F94-4DA2-89EF-CC15B7AB8F9E}">
  <dimension ref="A1:H80"/>
  <sheetViews>
    <sheetView tabSelected="1" topLeftCell="A2" workbookViewId="0">
      <selection activeCell="B10" sqref="B10"/>
    </sheetView>
  </sheetViews>
  <sheetFormatPr baseColWidth="10" defaultRowHeight="15" x14ac:dyDescent="0.25"/>
  <cols>
    <col min="1" max="1" width="7.5703125" style="18" customWidth="1"/>
    <col min="2" max="2" width="73.42578125" style="10" customWidth="1"/>
    <col min="3" max="3" width="24.85546875" style="10" customWidth="1"/>
    <col min="4" max="4" width="7" style="18" customWidth="1"/>
    <col min="5" max="5" width="10.7109375" style="26" customWidth="1"/>
    <col min="6" max="6" width="10.7109375" style="10" customWidth="1"/>
    <col min="7" max="8" width="14.140625" style="10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26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DEMOL DECONTA MEMBRANE'!A41:G41</f>
        <v>LOT N°01/2 - DEMOLITION-DECONTAMINATION/MEMBRANE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15" t="s">
        <v>17</v>
      </c>
      <c r="G5" s="15" t="s">
        <v>18</v>
      </c>
      <c r="H5" s="127" t="s">
        <v>19</v>
      </c>
    </row>
    <row r="6" spans="1:8" x14ac:dyDescent="0.25">
      <c r="A6" s="19"/>
      <c r="B6" s="11"/>
      <c r="C6" s="11"/>
      <c r="D6" s="23"/>
      <c r="E6" s="28"/>
      <c r="F6" s="11"/>
      <c r="G6" s="11"/>
      <c r="H6" s="128"/>
    </row>
    <row r="7" spans="1:8" x14ac:dyDescent="0.25">
      <c r="A7" s="20"/>
      <c r="B7" s="143"/>
      <c r="C7" s="12"/>
      <c r="D7" s="24"/>
      <c r="E7" s="29"/>
      <c r="F7" s="12"/>
      <c r="G7" s="12"/>
      <c r="H7" s="129"/>
    </row>
    <row r="8" spans="1:8" ht="15.75" x14ac:dyDescent="0.25">
      <c r="A8" s="145">
        <v>1</v>
      </c>
      <c r="B8" s="144" t="s">
        <v>386</v>
      </c>
      <c r="C8" s="12"/>
      <c r="D8" s="24"/>
      <c r="E8" s="29"/>
      <c r="F8" s="12"/>
      <c r="G8" s="12"/>
      <c r="H8" s="129"/>
    </row>
    <row r="9" spans="1:8" x14ac:dyDescent="0.25">
      <c r="A9" s="22"/>
      <c r="B9" s="31" t="s">
        <v>401</v>
      </c>
      <c r="C9" s="12"/>
      <c r="D9" s="24"/>
      <c r="E9" s="29"/>
      <c r="F9" s="12"/>
      <c r="G9" s="12"/>
      <c r="H9" s="129"/>
    </row>
    <row r="10" spans="1:8" ht="45" x14ac:dyDescent="0.25">
      <c r="A10" s="22"/>
      <c r="B10" s="147" t="s">
        <v>345</v>
      </c>
      <c r="C10" s="148"/>
      <c r="D10" s="149"/>
      <c r="E10" s="150"/>
      <c r="F10" s="12"/>
      <c r="G10" s="12"/>
      <c r="H10" s="129"/>
    </row>
    <row r="11" spans="1:8" x14ac:dyDescent="0.25">
      <c r="A11" s="22"/>
      <c r="B11" s="151" t="s">
        <v>346</v>
      </c>
      <c r="C11" s="148"/>
      <c r="D11" s="149" t="s">
        <v>25</v>
      </c>
      <c r="E11" s="150">
        <v>130</v>
      </c>
      <c r="F11" s="12"/>
      <c r="G11" s="12"/>
      <c r="H11" s="129"/>
    </row>
    <row r="12" spans="1:8" x14ac:dyDescent="0.25">
      <c r="A12" s="22"/>
      <c r="B12" s="148" t="s">
        <v>348</v>
      </c>
      <c r="C12" s="148"/>
      <c r="D12" s="152"/>
      <c r="E12" s="150"/>
      <c r="F12" s="12"/>
      <c r="G12" s="12"/>
      <c r="H12" s="129"/>
    </row>
    <row r="13" spans="1:8" ht="26.25" x14ac:dyDescent="0.25">
      <c r="A13" s="22"/>
      <c r="B13" s="151" t="s">
        <v>349</v>
      </c>
      <c r="C13" s="148"/>
      <c r="D13" s="153" t="s">
        <v>24</v>
      </c>
      <c r="E13" s="150">
        <v>1</v>
      </c>
      <c r="F13" s="12"/>
      <c r="G13" s="12"/>
      <c r="H13" s="129"/>
    </row>
    <row r="14" spans="1:8" ht="26.25" x14ac:dyDescent="0.25">
      <c r="A14" s="22"/>
      <c r="B14" s="151" t="s">
        <v>350</v>
      </c>
      <c r="C14" s="148"/>
      <c r="D14" s="153" t="s">
        <v>24</v>
      </c>
      <c r="E14" s="150">
        <v>1</v>
      </c>
      <c r="F14" s="12"/>
      <c r="G14" s="12"/>
      <c r="H14" s="129"/>
    </row>
    <row r="15" spans="1:8" x14ac:dyDescent="0.25">
      <c r="A15" s="22"/>
      <c r="B15" s="148" t="s">
        <v>352</v>
      </c>
      <c r="C15" s="148"/>
      <c r="D15" s="152"/>
      <c r="E15" s="150"/>
      <c r="F15" s="12"/>
      <c r="G15" s="12"/>
      <c r="H15" s="129"/>
    </row>
    <row r="16" spans="1:8" x14ac:dyDescent="0.25">
      <c r="A16" s="22"/>
      <c r="B16" s="151" t="s">
        <v>346</v>
      </c>
      <c r="C16" s="148"/>
      <c r="D16" s="149" t="s">
        <v>25</v>
      </c>
      <c r="E16" s="150">
        <v>130</v>
      </c>
      <c r="F16" s="12"/>
      <c r="G16" s="12"/>
      <c r="H16" s="129"/>
    </row>
    <row r="17" spans="1:8" x14ac:dyDescent="0.25">
      <c r="A17" s="22"/>
      <c r="B17" s="147" t="s">
        <v>353</v>
      </c>
      <c r="C17" s="148"/>
      <c r="D17" s="152"/>
      <c r="E17" s="150"/>
      <c r="F17" s="12"/>
      <c r="G17" s="12"/>
      <c r="H17" s="129"/>
    </row>
    <row r="18" spans="1:8" x14ac:dyDescent="0.25">
      <c r="A18" s="22"/>
      <c r="B18" s="151" t="s">
        <v>354</v>
      </c>
      <c r="C18" s="148"/>
      <c r="D18" s="153" t="s">
        <v>27</v>
      </c>
      <c r="E18" s="150">
        <v>2</v>
      </c>
      <c r="F18" s="12"/>
      <c r="G18" s="12"/>
      <c r="H18" s="129"/>
    </row>
    <row r="19" spans="1:8" x14ac:dyDescent="0.25">
      <c r="A19" s="22"/>
      <c r="B19" s="151" t="s">
        <v>355</v>
      </c>
      <c r="C19" s="148"/>
      <c r="D19" s="153" t="s">
        <v>27</v>
      </c>
      <c r="E19" s="150">
        <v>4</v>
      </c>
      <c r="F19" s="12"/>
      <c r="G19" s="12"/>
      <c r="H19" s="129"/>
    </row>
    <row r="20" spans="1:8" ht="30" x14ac:dyDescent="0.25">
      <c r="A20" s="22"/>
      <c r="B20" s="147" t="s">
        <v>357</v>
      </c>
      <c r="C20" s="148"/>
      <c r="D20" s="152"/>
      <c r="E20" s="150"/>
      <c r="F20" s="12"/>
      <c r="G20" s="12"/>
      <c r="H20" s="129"/>
    </row>
    <row r="21" spans="1:8" x14ac:dyDescent="0.25">
      <c r="A21" s="22"/>
      <c r="B21" s="154" t="s">
        <v>358</v>
      </c>
      <c r="C21" s="148"/>
      <c r="D21" s="149" t="s">
        <v>25</v>
      </c>
      <c r="E21" s="150">
        <v>4</v>
      </c>
      <c r="F21" s="12"/>
      <c r="G21" s="12"/>
      <c r="H21" s="129"/>
    </row>
    <row r="22" spans="1:8" ht="30" x14ac:dyDescent="0.25">
      <c r="A22" s="22"/>
      <c r="B22" s="147" t="s">
        <v>360</v>
      </c>
      <c r="C22" s="148"/>
      <c r="D22" s="149"/>
      <c r="E22" s="150"/>
      <c r="F22" s="12"/>
      <c r="G22" s="12"/>
      <c r="H22" s="129"/>
    </row>
    <row r="23" spans="1:8" x14ac:dyDescent="0.25">
      <c r="A23" s="22"/>
      <c r="B23" s="151" t="s">
        <v>361</v>
      </c>
      <c r="C23" s="148"/>
      <c r="D23" s="149" t="s">
        <v>24</v>
      </c>
      <c r="E23" s="150">
        <v>1</v>
      </c>
      <c r="F23" s="12"/>
      <c r="G23" s="12"/>
      <c r="H23" s="129"/>
    </row>
    <row r="24" spans="1:8" x14ac:dyDescent="0.25">
      <c r="A24" s="22"/>
      <c r="B24" s="155"/>
      <c r="C24" s="148"/>
      <c r="D24" s="149"/>
      <c r="E24" s="150"/>
      <c r="F24" s="12"/>
      <c r="G24" s="12"/>
      <c r="H24" s="129"/>
    </row>
    <row r="25" spans="1:8" x14ac:dyDescent="0.25">
      <c r="A25" s="22"/>
      <c r="B25" s="155"/>
      <c r="C25" s="148"/>
      <c r="D25" s="149"/>
      <c r="E25" s="150"/>
      <c r="F25" s="12"/>
      <c r="G25" s="12"/>
      <c r="H25" s="129"/>
    </row>
    <row r="26" spans="1:8" x14ac:dyDescent="0.25">
      <c r="A26" s="22" t="s">
        <v>344</v>
      </c>
      <c r="B26" s="148" t="s">
        <v>365</v>
      </c>
      <c r="C26" s="148"/>
      <c r="D26" s="149"/>
      <c r="E26" s="150"/>
      <c r="F26" s="12"/>
      <c r="G26" s="12"/>
      <c r="H26" s="129"/>
    </row>
    <row r="27" spans="1:8" x14ac:dyDescent="0.25">
      <c r="A27" s="22"/>
      <c r="B27" s="151" t="s">
        <v>364</v>
      </c>
      <c r="C27" s="148"/>
      <c r="D27" s="149" t="s">
        <v>25</v>
      </c>
      <c r="E27" s="150">
        <v>3.87</v>
      </c>
      <c r="F27" s="12"/>
      <c r="G27" s="12"/>
      <c r="H27" s="129"/>
    </row>
    <row r="28" spans="1:8" ht="30" x14ac:dyDescent="0.25">
      <c r="A28" s="22" t="s">
        <v>347</v>
      </c>
      <c r="B28" s="147" t="s">
        <v>366</v>
      </c>
      <c r="C28" s="148"/>
      <c r="D28" s="149"/>
      <c r="E28" s="150"/>
      <c r="F28" s="12"/>
      <c r="G28" s="12"/>
      <c r="H28" s="129"/>
    </row>
    <row r="29" spans="1:8" ht="26.25" x14ac:dyDescent="0.25">
      <c r="A29" s="22"/>
      <c r="B29" s="151" t="s">
        <v>367</v>
      </c>
      <c r="C29" s="148"/>
      <c r="D29" s="149" t="s">
        <v>25</v>
      </c>
      <c r="E29" s="150">
        <v>17.260000000000002</v>
      </c>
      <c r="F29" s="12"/>
      <c r="G29" s="12"/>
      <c r="H29" s="129"/>
    </row>
    <row r="30" spans="1:8" x14ac:dyDescent="0.25">
      <c r="A30" s="22" t="s">
        <v>351</v>
      </c>
      <c r="B30" s="147" t="s">
        <v>368</v>
      </c>
      <c r="C30" s="148"/>
      <c r="D30" s="149"/>
      <c r="E30" s="150"/>
      <c r="F30" s="12"/>
      <c r="G30" s="12"/>
      <c r="H30" s="129"/>
    </row>
    <row r="31" spans="1:8" x14ac:dyDescent="0.25">
      <c r="A31" s="22"/>
      <c r="B31" s="151" t="s">
        <v>364</v>
      </c>
      <c r="C31" s="148"/>
      <c r="D31" s="149" t="s">
        <v>25</v>
      </c>
      <c r="E31" s="150">
        <v>3.87</v>
      </c>
      <c r="F31" s="12"/>
      <c r="G31" s="12"/>
      <c r="H31" s="129"/>
    </row>
    <row r="32" spans="1:8" ht="60" x14ac:dyDescent="0.25">
      <c r="A32" s="22" t="s">
        <v>356</v>
      </c>
      <c r="B32" s="147" t="s">
        <v>370</v>
      </c>
      <c r="C32" s="148"/>
      <c r="D32" s="149"/>
      <c r="E32" s="150"/>
      <c r="F32" s="12"/>
      <c r="G32" s="12"/>
      <c r="H32" s="129"/>
    </row>
    <row r="33" spans="1:8" x14ac:dyDescent="0.25">
      <c r="A33" s="22"/>
      <c r="B33" s="154" t="s">
        <v>369</v>
      </c>
      <c r="C33" s="148"/>
      <c r="D33" s="149" t="s">
        <v>25</v>
      </c>
      <c r="E33" s="150">
        <v>2.02</v>
      </c>
      <c r="F33" s="12"/>
      <c r="G33" s="12"/>
      <c r="H33" s="129"/>
    </row>
    <row r="34" spans="1:8" x14ac:dyDescent="0.25">
      <c r="A34" s="22"/>
      <c r="B34" s="32"/>
      <c r="C34" s="12"/>
      <c r="D34" s="24"/>
      <c r="E34" s="29"/>
      <c r="F34" s="12"/>
      <c r="G34" s="12"/>
      <c r="H34" s="129"/>
    </row>
    <row r="35" spans="1:8" x14ac:dyDescent="0.25">
      <c r="A35" s="20"/>
      <c r="B35" s="31" t="s">
        <v>371</v>
      </c>
      <c r="C35" s="12"/>
      <c r="D35" s="24"/>
      <c r="E35" s="29"/>
      <c r="F35" s="12"/>
      <c r="G35" s="12"/>
      <c r="H35" s="129"/>
    </row>
    <row r="36" spans="1:8" x14ac:dyDescent="0.25">
      <c r="A36" s="22" t="s">
        <v>359</v>
      </c>
      <c r="B36" s="12" t="s">
        <v>372</v>
      </c>
      <c r="C36" s="12"/>
      <c r="D36" s="24"/>
      <c r="E36" s="29"/>
      <c r="F36" s="12"/>
      <c r="G36" s="12"/>
      <c r="H36" s="129"/>
    </row>
    <row r="37" spans="1:8" x14ac:dyDescent="0.25">
      <c r="A37" s="20"/>
      <c r="B37" s="32" t="s">
        <v>373</v>
      </c>
      <c r="C37" s="12"/>
      <c r="D37" s="24" t="s">
        <v>24</v>
      </c>
      <c r="E37" s="29">
        <v>1</v>
      </c>
      <c r="F37" s="12"/>
      <c r="G37" s="12"/>
      <c r="H37" s="129"/>
    </row>
    <row r="38" spans="1:8" x14ac:dyDescent="0.25">
      <c r="A38" s="22" t="s">
        <v>362</v>
      </c>
      <c r="B38" s="12" t="s">
        <v>374</v>
      </c>
      <c r="C38" s="12"/>
      <c r="D38" s="24"/>
      <c r="E38" s="29"/>
      <c r="F38" s="12"/>
      <c r="G38" s="12"/>
      <c r="H38" s="129"/>
    </row>
    <row r="39" spans="1:8" x14ac:dyDescent="0.25">
      <c r="A39" s="20"/>
      <c r="B39" s="32" t="s">
        <v>375</v>
      </c>
      <c r="C39" s="12"/>
      <c r="D39" s="24" t="s">
        <v>24</v>
      </c>
      <c r="E39" s="29">
        <v>1</v>
      </c>
      <c r="F39" s="12"/>
      <c r="G39" s="12"/>
      <c r="H39" s="129"/>
    </row>
    <row r="40" spans="1:8" x14ac:dyDescent="0.25">
      <c r="A40" s="20"/>
      <c r="B40" s="12"/>
      <c r="C40" s="12"/>
      <c r="D40" s="24"/>
      <c r="E40" s="29"/>
      <c r="F40" s="12"/>
      <c r="G40" s="12"/>
      <c r="H40" s="129"/>
    </row>
    <row r="41" spans="1:8" x14ac:dyDescent="0.25">
      <c r="A41" s="20"/>
      <c r="B41" s="31" t="s">
        <v>376</v>
      </c>
      <c r="C41" s="12"/>
      <c r="D41" s="24"/>
      <c r="E41" s="29"/>
      <c r="F41" s="12"/>
      <c r="G41" s="12"/>
      <c r="H41" s="129"/>
    </row>
    <row r="42" spans="1:8" ht="30" x14ac:dyDescent="0.25">
      <c r="A42" s="22" t="s">
        <v>363</v>
      </c>
      <c r="B42" s="17" t="s">
        <v>377</v>
      </c>
      <c r="C42" s="12"/>
      <c r="D42" s="24"/>
      <c r="E42" s="29"/>
      <c r="F42" s="12"/>
      <c r="G42" s="12"/>
      <c r="H42" s="129"/>
    </row>
    <row r="43" spans="1:8" ht="26.25" x14ac:dyDescent="0.25">
      <c r="A43" s="20"/>
      <c r="B43" s="32" t="s">
        <v>378</v>
      </c>
      <c r="C43" s="12"/>
      <c r="D43" s="24" t="s">
        <v>24</v>
      </c>
      <c r="E43" s="29">
        <v>1</v>
      </c>
      <c r="F43" s="12"/>
      <c r="G43" s="12"/>
      <c r="H43" s="129"/>
    </row>
    <row r="44" spans="1:8" x14ac:dyDescent="0.25">
      <c r="A44" s="20"/>
      <c r="B44" s="12"/>
      <c r="C44" s="12"/>
      <c r="D44" s="24"/>
      <c r="E44" s="29"/>
      <c r="F44" s="12"/>
      <c r="G44" s="12"/>
      <c r="H44" s="129"/>
    </row>
    <row r="45" spans="1:8" x14ac:dyDescent="0.25">
      <c r="A45" s="20"/>
      <c r="B45" s="31" t="s">
        <v>379</v>
      </c>
      <c r="C45" s="12"/>
      <c r="D45" s="24"/>
      <c r="E45" s="29"/>
      <c r="F45" s="12"/>
      <c r="G45" s="12"/>
      <c r="H45" s="129"/>
    </row>
    <row r="46" spans="1:8" x14ac:dyDescent="0.25">
      <c r="A46" s="20" t="s">
        <v>388</v>
      </c>
      <c r="B46" s="17" t="s">
        <v>402</v>
      </c>
      <c r="C46" s="12"/>
      <c r="D46" s="24"/>
      <c r="E46" s="29"/>
      <c r="F46" s="12"/>
      <c r="G46" s="12"/>
      <c r="H46" s="129"/>
    </row>
    <row r="47" spans="1:8" x14ac:dyDescent="0.25">
      <c r="A47" s="20"/>
      <c r="B47" s="32" t="s">
        <v>403</v>
      </c>
      <c r="C47" s="12"/>
      <c r="D47" s="24" t="s">
        <v>24</v>
      </c>
      <c r="E47" s="29">
        <v>1</v>
      </c>
      <c r="F47" s="12"/>
      <c r="G47" s="12"/>
      <c r="H47" s="129"/>
    </row>
    <row r="48" spans="1:8" x14ac:dyDescent="0.25">
      <c r="A48" s="20" t="s">
        <v>389</v>
      </c>
      <c r="B48" s="17" t="s">
        <v>404</v>
      </c>
      <c r="C48" s="12"/>
      <c r="D48" s="24"/>
      <c r="E48" s="29"/>
      <c r="F48" s="12"/>
      <c r="G48" s="12"/>
      <c r="H48" s="129"/>
    </row>
    <row r="49" spans="1:8" x14ac:dyDescent="0.25">
      <c r="A49" s="20"/>
      <c r="B49" s="32" t="s">
        <v>405</v>
      </c>
      <c r="C49" s="12"/>
      <c r="D49" s="24" t="s">
        <v>24</v>
      </c>
      <c r="E49" s="29">
        <v>1</v>
      </c>
      <c r="F49" s="12"/>
      <c r="G49" s="12"/>
      <c r="H49" s="129"/>
    </row>
    <row r="50" spans="1:8" x14ac:dyDescent="0.25">
      <c r="A50" s="20"/>
      <c r="B50" s="32"/>
      <c r="C50" s="12"/>
      <c r="D50" s="24"/>
      <c r="E50" s="29"/>
      <c r="F50" s="12"/>
      <c r="G50" s="12"/>
      <c r="H50" s="129"/>
    </row>
    <row r="51" spans="1:8" ht="15.75" x14ac:dyDescent="0.25">
      <c r="A51" s="145">
        <v>2</v>
      </c>
      <c r="B51" s="144" t="s">
        <v>387</v>
      </c>
      <c r="C51" s="12"/>
      <c r="D51" s="24"/>
      <c r="E51" s="29"/>
      <c r="F51" s="12"/>
      <c r="G51" s="12"/>
      <c r="H51" s="129"/>
    </row>
    <row r="52" spans="1:8" ht="30" x14ac:dyDescent="0.25">
      <c r="A52" s="22" t="s">
        <v>56</v>
      </c>
      <c r="B52" s="17" t="s">
        <v>55</v>
      </c>
      <c r="C52" s="12"/>
      <c r="D52" s="24"/>
      <c r="E52" s="29"/>
      <c r="F52" s="12"/>
      <c r="G52" s="12"/>
      <c r="H52" s="129"/>
    </row>
    <row r="53" spans="1:8" ht="26.25" x14ac:dyDescent="0.25">
      <c r="A53" s="74"/>
      <c r="B53" s="32" t="s">
        <v>54</v>
      </c>
      <c r="C53" s="12"/>
      <c r="D53" s="24" t="s">
        <v>25</v>
      </c>
      <c r="E53" s="29">
        <v>84</v>
      </c>
      <c r="F53" s="12"/>
      <c r="G53" s="12"/>
      <c r="H53" s="129"/>
    </row>
    <row r="54" spans="1:8" ht="26.25" x14ac:dyDescent="0.25">
      <c r="A54" s="74"/>
      <c r="B54" s="32" t="s">
        <v>343</v>
      </c>
      <c r="C54" s="12"/>
      <c r="D54" s="24" t="s">
        <v>25</v>
      </c>
      <c r="E54" s="29">
        <v>13</v>
      </c>
      <c r="F54" s="12"/>
      <c r="G54" s="12"/>
      <c r="H54" s="129"/>
    </row>
    <row r="55" spans="1:8" ht="30" x14ac:dyDescent="0.25">
      <c r="A55" s="22" t="s">
        <v>53</v>
      </c>
      <c r="B55" s="17" t="s">
        <v>52</v>
      </c>
      <c r="C55" s="12"/>
      <c r="D55" s="24"/>
      <c r="E55" s="29"/>
      <c r="F55" s="12"/>
      <c r="G55" s="12"/>
      <c r="H55" s="129"/>
    </row>
    <row r="56" spans="1:8" x14ac:dyDescent="0.25">
      <c r="A56" s="74"/>
      <c r="B56" s="32" t="s">
        <v>51</v>
      </c>
      <c r="C56" s="12"/>
      <c r="D56" s="24" t="s">
        <v>27</v>
      </c>
      <c r="E56" s="29">
        <v>4</v>
      </c>
      <c r="F56" s="12"/>
      <c r="G56" s="12"/>
      <c r="H56" s="129"/>
    </row>
    <row r="57" spans="1:8" ht="30" x14ac:dyDescent="0.25">
      <c r="A57" s="22" t="s">
        <v>50</v>
      </c>
      <c r="B57" s="17" t="s">
        <v>49</v>
      </c>
      <c r="C57" s="12"/>
      <c r="D57" s="24"/>
      <c r="E57" s="29"/>
      <c r="F57" s="12"/>
      <c r="G57" s="12"/>
      <c r="H57" s="129"/>
    </row>
    <row r="58" spans="1:8" x14ac:dyDescent="0.25">
      <c r="A58" s="74"/>
      <c r="B58" s="32" t="s">
        <v>48</v>
      </c>
      <c r="C58" s="12"/>
      <c r="D58" s="24" t="s">
        <v>25</v>
      </c>
      <c r="E58" s="29">
        <v>5</v>
      </c>
      <c r="F58" s="12"/>
      <c r="G58" s="12"/>
      <c r="H58" s="129"/>
    </row>
    <row r="59" spans="1:8" ht="30" x14ac:dyDescent="0.25">
      <c r="A59" s="74"/>
      <c r="B59" s="17" t="s">
        <v>47</v>
      </c>
      <c r="C59" s="12"/>
      <c r="D59" s="24"/>
      <c r="E59" s="29"/>
      <c r="F59" s="12"/>
      <c r="G59" s="12"/>
      <c r="H59" s="129"/>
    </row>
    <row r="60" spans="1:8" x14ac:dyDescent="0.25">
      <c r="A60" s="74"/>
      <c r="B60" s="32" t="s">
        <v>46</v>
      </c>
      <c r="C60" s="12"/>
      <c r="D60" s="24" t="s">
        <v>24</v>
      </c>
      <c r="E60" s="29">
        <v>1</v>
      </c>
      <c r="F60" s="12"/>
      <c r="G60" s="12"/>
      <c r="H60" s="129"/>
    </row>
    <row r="61" spans="1:8" x14ac:dyDescent="0.25">
      <c r="A61" s="22" t="s">
        <v>45</v>
      </c>
      <c r="B61" s="12" t="s">
        <v>44</v>
      </c>
      <c r="C61" s="12"/>
      <c r="D61" s="24"/>
      <c r="E61" s="29"/>
      <c r="F61" s="12"/>
      <c r="G61" s="12"/>
      <c r="H61" s="129"/>
    </row>
    <row r="62" spans="1:8" x14ac:dyDescent="0.25">
      <c r="A62" s="74"/>
      <c r="B62" s="32" t="s">
        <v>43</v>
      </c>
      <c r="C62" s="12"/>
      <c r="D62" s="24" t="s">
        <v>41</v>
      </c>
      <c r="E62" s="29">
        <v>28</v>
      </c>
      <c r="F62" s="12"/>
      <c r="G62" s="12"/>
      <c r="H62" s="129"/>
    </row>
    <row r="63" spans="1:8" ht="26.25" x14ac:dyDescent="0.25">
      <c r="A63" s="74"/>
      <c r="B63" s="32" t="s">
        <v>42</v>
      </c>
      <c r="C63" s="12"/>
      <c r="D63" s="24" t="s">
        <v>41</v>
      </c>
      <c r="E63" s="29">
        <v>9.5</v>
      </c>
      <c r="F63" s="12"/>
      <c r="G63" s="12"/>
      <c r="H63" s="129"/>
    </row>
    <row r="64" spans="1:8" x14ac:dyDescent="0.25">
      <c r="A64" s="74"/>
      <c r="B64" s="32" t="s">
        <v>40</v>
      </c>
      <c r="C64" s="12"/>
      <c r="D64" s="24" t="s">
        <v>25</v>
      </c>
      <c r="E64" s="29">
        <v>20</v>
      </c>
      <c r="F64" s="12"/>
      <c r="G64" s="12"/>
      <c r="H64" s="129"/>
    </row>
    <row r="65" spans="1:8" ht="26.25" x14ac:dyDescent="0.25">
      <c r="A65" s="74"/>
      <c r="B65" s="32" t="s">
        <v>39</v>
      </c>
      <c r="C65" s="12"/>
      <c r="D65" s="24" t="s">
        <v>25</v>
      </c>
      <c r="E65" s="29">
        <v>35</v>
      </c>
      <c r="F65" s="12"/>
      <c r="G65" s="12"/>
      <c r="H65" s="129"/>
    </row>
    <row r="66" spans="1:8" ht="30" x14ac:dyDescent="0.25">
      <c r="A66" s="22" t="s">
        <v>38</v>
      </c>
      <c r="B66" s="57" t="s">
        <v>37</v>
      </c>
      <c r="C66" s="12"/>
      <c r="D66" s="24"/>
      <c r="E66" s="29"/>
      <c r="F66" s="12"/>
      <c r="G66" s="12"/>
      <c r="H66" s="129"/>
    </row>
    <row r="67" spans="1:8" x14ac:dyDescent="0.25">
      <c r="A67" s="74"/>
      <c r="B67" s="32" t="s">
        <v>36</v>
      </c>
      <c r="C67" s="12"/>
      <c r="D67" s="24" t="s">
        <v>24</v>
      </c>
      <c r="E67" s="29">
        <v>1</v>
      </c>
      <c r="F67" s="12"/>
      <c r="G67" s="12"/>
      <c r="H67" s="129"/>
    </row>
    <row r="68" spans="1:8" x14ac:dyDescent="0.25">
      <c r="A68" s="74"/>
      <c r="B68" s="34"/>
      <c r="C68" s="12"/>
      <c r="D68" s="24"/>
      <c r="E68" s="29"/>
      <c r="F68" s="12"/>
      <c r="G68" s="12"/>
      <c r="H68" s="129"/>
    </row>
    <row r="69" spans="1:8" x14ac:dyDescent="0.25">
      <c r="A69" s="74"/>
      <c r="B69" s="31" t="s">
        <v>29</v>
      </c>
      <c r="C69" s="12"/>
      <c r="D69" s="24"/>
      <c r="E69" s="29"/>
      <c r="F69" s="12"/>
      <c r="G69" s="12"/>
      <c r="H69" s="129"/>
    </row>
    <row r="70" spans="1:8" x14ac:dyDescent="0.25">
      <c r="A70" s="22" t="s">
        <v>35</v>
      </c>
      <c r="B70" s="17" t="s">
        <v>30</v>
      </c>
      <c r="C70" s="12"/>
      <c r="D70" s="24" t="s">
        <v>24</v>
      </c>
      <c r="E70" s="29">
        <v>1</v>
      </c>
      <c r="F70" s="12"/>
      <c r="G70" s="12"/>
      <c r="H70" s="129"/>
    </row>
    <row r="71" spans="1:8" ht="30" x14ac:dyDescent="0.25">
      <c r="A71" s="22" t="s">
        <v>34</v>
      </c>
      <c r="B71" s="17" t="s">
        <v>31</v>
      </c>
      <c r="C71" s="12"/>
      <c r="D71" s="24" t="s">
        <v>24</v>
      </c>
      <c r="E71" s="29">
        <v>1</v>
      </c>
      <c r="F71" s="12"/>
      <c r="G71" s="12"/>
      <c r="H71" s="129"/>
    </row>
    <row r="72" spans="1:8" x14ac:dyDescent="0.25">
      <c r="A72" s="20"/>
      <c r="B72" s="32"/>
      <c r="C72" s="12"/>
      <c r="D72" s="24"/>
      <c r="E72" s="29"/>
      <c r="F72" s="12"/>
      <c r="G72" s="12"/>
      <c r="H72" s="129"/>
    </row>
    <row r="73" spans="1:8" x14ac:dyDescent="0.25">
      <c r="A73" s="20"/>
      <c r="B73" s="12"/>
      <c r="C73" s="12"/>
      <c r="D73" s="24"/>
      <c r="E73" s="29"/>
      <c r="F73" s="12"/>
      <c r="G73" s="12"/>
      <c r="H73" s="129"/>
    </row>
    <row r="74" spans="1:8" ht="15.75" thickBot="1" x14ac:dyDescent="0.3">
      <c r="A74" s="21"/>
      <c r="B74" s="13"/>
      <c r="C74" s="13"/>
      <c r="D74" s="25"/>
      <c r="E74" s="30"/>
      <c r="F74" s="13"/>
      <c r="G74" s="13"/>
      <c r="H74" s="130"/>
    </row>
    <row r="75" spans="1:8" x14ac:dyDescent="0.25">
      <c r="A75" s="35" t="s">
        <v>20</v>
      </c>
      <c r="B75" s="36"/>
      <c r="C75" s="131"/>
      <c r="D75" s="132"/>
      <c r="E75" s="133"/>
      <c r="F75" s="131"/>
      <c r="G75" s="131"/>
      <c r="H75" s="134">
        <f>+SUM(H6:H74)</f>
        <v>0</v>
      </c>
    </row>
    <row r="76" spans="1:8" x14ac:dyDescent="0.25">
      <c r="A76" s="37" t="s">
        <v>28</v>
      </c>
      <c r="B76" s="38"/>
      <c r="C76" s="135"/>
      <c r="D76" s="136"/>
      <c r="E76" s="137"/>
      <c r="F76" s="135"/>
      <c r="G76" s="135"/>
      <c r="H76" s="138">
        <f>+H75*0.1</f>
        <v>0</v>
      </c>
    </row>
    <row r="77" spans="1:8" ht="15.75" thickBot="1" x14ac:dyDescent="0.3">
      <c r="A77" s="39" t="s">
        <v>21</v>
      </c>
      <c r="B77" s="40"/>
      <c r="C77" s="139"/>
      <c r="D77" s="140"/>
      <c r="E77" s="141"/>
      <c r="F77" s="139"/>
      <c r="G77" s="139"/>
      <c r="H77" s="142">
        <f>+H76+H75</f>
        <v>0</v>
      </c>
    </row>
    <row r="78" spans="1:8" ht="15.75" thickBot="1" x14ac:dyDescent="0.3"/>
    <row r="79" spans="1:8" ht="15.75" thickBot="1" x14ac:dyDescent="0.3">
      <c r="A79" s="114" t="s">
        <v>22</v>
      </c>
      <c r="B79" s="115"/>
      <c r="C79" s="114" t="s">
        <v>23</v>
      </c>
      <c r="D79" s="116"/>
      <c r="E79" s="116"/>
      <c r="F79" s="116"/>
      <c r="G79" s="116"/>
      <c r="H79" s="115"/>
    </row>
    <row r="80" spans="1:8" ht="128.25" customHeight="1" thickBot="1" x14ac:dyDescent="0.3">
      <c r="A80" s="114"/>
      <c r="B80" s="115"/>
      <c r="C80" s="114"/>
      <c r="D80" s="116"/>
      <c r="E80" s="116"/>
      <c r="F80" s="116"/>
      <c r="G80" s="116"/>
      <c r="H80" s="115"/>
    </row>
  </sheetData>
  <mergeCells count="7">
    <mergeCell ref="A1:H1"/>
    <mergeCell ref="A2:H2"/>
    <mergeCell ref="A3:H3"/>
    <mergeCell ref="A79:B79"/>
    <mergeCell ref="C79:H79"/>
    <mergeCell ref="A80:B80"/>
    <mergeCell ref="C80:H80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3C4BF-AF03-F149-85ED-1260D64D2155}">
  <sheetPr>
    <pageSetUpPr fitToPage="1"/>
  </sheetPr>
  <dimension ref="A1:H33"/>
  <sheetViews>
    <sheetView view="pageBreakPreview" topLeftCell="A11" zoomScaleNormal="100" zoomScaleSheetLayoutView="100" workbookViewId="0">
      <selection activeCell="B25" sqref="B25"/>
    </sheetView>
  </sheetViews>
  <sheetFormatPr baseColWidth="10" defaultColWidth="11.42578125" defaultRowHeight="15" x14ac:dyDescent="0.25"/>
  <cols>
    <col min="1" max="1" width="12.42578125" style="90" customWidth="1"/>
    <col min="2" max="2" width="67.28515625" style="10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285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ELECT'!A41</f>
        <v>LOT N°11 - ELECTRICITE-VMC-CHAUFFAGE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96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95"/>
      <c r="B6" s="11"/>
      <c r="C6" s="11"/>
      <c r="D6" s="23"/>
      <c r="E6" s="28"/>
      <c r="F6" s="42"/>
      <c r="G6" s="48"/>
      <c r="H6" s="49"/>
    </row>
    <row r="7" spans="1:8" x14ac:dyDescent="0.25">
      <c r="A7" s="22"/>
      <c r="B7" s="97" t="s">
        <v>320</v>
      </c>
      <c r="C7" s="12"/>
      <c r="D7" s="24"/>
      <c r="E7" s="29"/>
      <c r="F7" s="43"/>
      <c r="G7" s="50"/>
      <c r="H7" s="51"/>
    </row>
    <row r="8" spans="1:8" ht="30" x14ac:dyDescent="0.25">
      <c r="A8" s="22" t="s">
        <v>319</v>
      </c>
      <c r="B8" s="17" t="s">
        <v>318</v>
      </c>
      <c r="C8" s="12"/>
      <c r="D8" s="24" t="s">
        <v>24</v>
      </c>
      <c r="E8" s="29">
        <v>1</v>
      </c>
      <c r="F8" s="43"/>
      <c r="G8" s="50"/>
      <c r="H8" s="51"/>
    </row>
    <row r="9" spans="1:8" x14ac:dyDescent="0.25">
      <c r="A9" s="22"/>
      <c r="B9" s="32" t="s">
        <v>314</v>
      </c>
      <c r="C9" s="12"/>
      <c r="D9" s="24"/>
      <c r="E9" s="29"/>
      <c r="F9" s="43"/>
      <c r="G9" s="50"/>
      <c r="H9" s="51"/>
    </row>
    <row r="10" spans="1:8" x14ac:dyDescent="0.25">
      <c r="A10" s="22"/>
      <c r="B10" s="31" t="s">
        <v>317</v>
      </c>
      <c r="C10" s="12"/>
      <c r="D10" s="24"/>
      <c r="E10" s="29"/>
      <c r="F10" s="43"/>
      <c r="G10" s="50"/>
      <c r="H10" s="51"/>
    </row>
    <row r="11" spans="1:8" x14ac:dyDescent="0.25">
      <c r="A11" s="22" t="s">
        <v>316</v>
      </c>
      <c r="B11" s="17" t="s">
        <v>315</v>
      </c>
      <c r="C11" s="12"/>
      <c r="D11" s="24" t="s">
        <v>24</v>
      </c>
      <c r="E11" s="29">
        <v>1</v>
      </c>
      <c r="F11" s="43"/>
      <c r="G11" s="50"/>
      <c r="H11" s="51"/>
    </row>
    <row r="12" spans="1:8" x14ac:dyDescent="0.25">
      <c r="A12" s="22"/>
      <c r="B12" s="32" t="s">
        <v>314</v>
      </c>
      <c r="C12" s="12"/>
      <c r="D12" s="24"/>
      <c r="E12" s="29"/>
      <c r="F12" s="43"/>
      <c r="G12" s="50"/>
      <c r="H12" s="51"/>
    </row>
    <row r="13" spans="1:8" x14ac:dyDescent="0.25">
      <c r="A13" s="22" t="s">
        <v>313</v>
      </c>
      <c r="B13" s="12" t="s">
        <v>310</v>
      </c>
      <c r="C13" s="12"/>
      <c r="D13" s="24"/>
      <c r="E13" s="29"/>
      <c r="F13" s="43"/>
      <c r="G13" s="50"/>
      <c r="H13" s="51"/>
    </row>
    <row r="14" spans="1:8" ht="26.25" x14ac:dyDescent="0.25">
      <c r="A14" s="22"/>
      <c r="B14" s="32" t="s">
        <v>309</v>
      </c>
      <c r="C14" s="12"/>
      <c r="D14" s="24" t="s">
        <v>24</v>
      </c>
      <c r="E14" s="29">
        <v>1</v>
      </c>
      <c r="F14" s="43"/>
      <c r="G14" s="50"/>
      <c r="H14" s="51"/>
    </row>
    <row r="15" spans="1:8" x14ac:dyDescent="0.25">
      <c r="A15" s="22" t="s">
        <v>312</v>
      </c>
      <c r="B15" s="12" t="s">
        <v>307</v>
      </c>
      <c r="C15" s="12"/>
      <c r="D15" s="24"/>
      <c r="E15" s="29"/>
      <c r="F15" s="43"/>
      <c r="G15" s="50"/>
      <c r="H15" s="51"/>
    </row>
    <row r="16" spans="1:8" ht="26.25" x14ac:dyDescent="0.25">
      <c r="A16" s="22"/>
      <c r="B16" s="32" t="s">
        <v>306</v>
      </c>
      <c r="C16" s="12"/>
      <c r="D16" s="24" t="s">
        <v>302</v>
      </c>
      <c r="E16" s="29">
        <v>1</v>
      </c>
      <c r="F16" s="43"/>
      <c r="G16" s="50"/>
      <c r="H16" s="51"/>
    </row>
    <row r="17" spans="1:8" x14ac:dyDescent="0.25">
      <c r="A17" s="22" t="s">
        <v>311</v>
      </c>
      <c r="B17" s="12" t="s">
        <v>304</v>
      </c>
      <c r="C17" s="12"/>
      <c r="D17" s="24"/>
      <c r="E17" s="29"/>
      <c r="F17" s="43"/>
      <c r="G17" s="50"/>
      <c r="H17" s="51"/>
    </row>
    <row r="18" spans="1:8" x14ac:dyDescent="0.25">
      <c r="A18" s="22"/>
      <c r="B18" s="32" t="s">
        <v>303</v>
      </c>
      <c r="C18" s="12"/>
      <c r="D18" s="24" t="s">
        <v>302</v>
      </c>
      <c r="E18" s="29">
        <v>1</v>
      </c>
      <c r="F18" s="43"/>
      <c r="G18" s="50"/>
      <c r="H18" s="51"/>
    </row>
    <row r="19" spans="1:8" x14ac:dyDescent="0.25">
      <c r="A19" s="22"/>
      <c r="B19" s="98" t="s">
        <v>301</v>
      </c>
      <c r="C19" s="12"/>
      <c r="D19" s="24"/>
      <c r="E19" s="29"/>
      <c r="F19" s="43"/>
      <c r="G19" s="50"/>
      <c r="H19" s="51"/>
    </row>
    <row r="20" spans="1:8" x14ac:dyDescent="0.25">
      <c r="A20" s="22"/>
      <c r="B20" s="98" t="s">
        <v>300</v>
      </c>
      <c r="C20" s="12"/>
      <c r="D20" s="24"/>
      <c r="E20" s="29"/>
      <c r="F20" s="43"/>
      <c r="G20" s="50"/>
      <c r="H20" s="51"/>
    </row>
    <row r="21" spans="1:8" x14ac:dyDescent="0.25">
      <c r="A21" s="22"/>
      <c r="B21" s="98" t="s">
        <v>299</v>
      </c>
      <c r="C21" s="12"/>
      <c r="D21" s="24"/>
      <c r="E21" s="29"/>
      <c r="F21" s="43"/>
      <c r="G21" s="50"/>
      <c r="H21" s="51"/>
    </row>
    <row r="22" spans="1:8" x14ac:dyDescent="0.25">
      <c r="A22" s="22"/>
      <c r="B22" s="12"/>
      <c r="C22" s="12"/>
      <c r="D22" s="24"/>
      <c r="E22" s="29"/>
      <c r="F22" s="43"/>
      <c r="G22" s="50"/>
      <c r="H22" s="51"/>
    </row>
    <row r="23" spans="1:8" x14ac:dyDescent="0.25">
      <c r="A23" s="22"/>
      <c r="B23" s="31" t="s">
        <v>29</v>
      </c>
      <c r="C23" s="12"/>
      <c r="D23" s="24"/>
      <c r="E23" s="29"/>
      <c r="F23" s="43"/>
      <c r="G23" s="50"/>
      <c r="H23" s="51"/>
    </row>
    <row r="24" spans="1:8" x14ac:dyDescent="0.25">
      <c r="A24" s="22" t="s">
        <v>308</v>
      </c>
      <c r="B24" s="12" t="s">
        <v>30</v>
      </c>
      <c r="C24" s="12"/>
      <c r="D24" s="24" t="s">
        <v>24</v>
      </c>
      <c r="E24" s="29">
        <v>1</v>
      </c>
      <c r="F24" s="43"/>
      <c r="G24" s="50"/>
      <c r="H24" s="51"/>
    </row>
    <row r="25" spans="1:8" ht="30" x14ac:dyDescent="0.25">
      <c r="A25" s="22" t="s">
        <v>305</v>
      </c>
      <c r="B25" s="17" t="s">
        <v>31</v>
      </c>
      <c r="C25" s="12"/>
      <c r="D25" s="24" t="s">
        <v>24</v>
      </c>
      <c r="E25" s="29">
        <v>1</v>
      </c>
      <c r="F25" s="43"/>
      <c r="G25" s="50"/>
      <c r="H25" s="51"/>
    </row>
    <row r="26" spans="1:8" ht="30" x14ac:dyDescent="0.25">
      <c r="A26" s="22" t="s">
        <v>298</v>
      </c>
      <c r="B26" s="17" t="s">
        <v>58</v>
      </c>
      <c r="C26" s="12"/>
      <c r="D26" s="24" t="s">
        <v>24</v>
      </c>
      <c r="E26" s="29">
        <v>1</v>
      </c>
      <c r="F26" s="43"/>
      <c r="G26" s="50"/>
      <c r="H26" s="51"/>
    </row>
    <row r="27" spans="1:8" ht="15.75" thickBot="1" x14ac:dyDescent="0.3">
      <c r="A27" s="91"/>
      <c r="B27" s="13"/>
      <c r="C27" s="13"/>
      <c r="D27" s="25"/>
      <c r="E27" s="30"/>
      <c r="F27" s="44"/>
      <c r="G27" s="52"/>
      <c r="H27" s="53"/>
    </row>
    <row r="28" spans="1:8" s="31" customFormat="1" ht="14.25" x14ac:dyDescent="0.2">
      <c r="A28" s="35" t="s">
        <v>20</v>
      </c>
      <c r="B28" s="36"/>
      <c r="C28" s="36"/>
      <c r="D28" s="71"/>
      <c r="E28" s="70"/>
      <c r="F28" s="69"/>
      <c r="G28" s="68"/>
      <c r="H28" s="54">
        <f>+SUM(H6:H27)</f>
        <v>0</v>
      </c>
    </row>
    <row r="29" spans="1:8" s="31" customFormat="1" ht="14.25" x14ac:dyDescent="0.2">
      <c r="A29" s="37" t="s">
        <v>28</v>
      </c>
      <c r="B29" s="38"/>
      <c r="C29" s="38"/>
      <c r="D29" s="66"/>
      <c r="E29" s="65"/>
      <c r="F29" s="64"/>
      <c r="G29" s="63"/>
      <c r="H29" s="55">
        <f>+H28*0.1</f>
        <v>0</v>
      </c>
    </row>
    <row r="30" spans="1:8" s="31" customFormat="1" thickBot="1" x14ac:dyDescent="0.25">
      <c r="A30" s="39" t="s">
        <v>21</v>
      </c>
      <c r="B30" s="40"/>
      <c r="C30" s="40"/>
      <c r="D30" s="61"/>
      <c r="E30" s="60"/>
      <c r="F30" s="59"/>
      <c r="G30" s="58"/>
      <c r="H30" s="56">
        <f>+H29+H28</f>
        <v>0</v>
      </c>
    </row>
    <row r="31" spans="1:8" ht="15.75" thickBot="1" x14ac:dyDescent="0.3"/>
    <row r="32" spans="1:8" ht="15.75" thickBot="1" x14ac:dyDescent="0.3">
      <c r="A32" s="114" t="s">
        <v>22</v>
      </c>
      <c r="B32" s="115"/>
      <c r="C32" s="114" t="s">
        <v>23</v>
      </c>
      <c r="D32" s="116"/>
      <c r="E32" s="116"/>
      <c r="F32" s="116"/>
      <c r="G32" s="116"/>
      <c r="H32" s="115"/>
    </row>
    <row r="33" spans="1:8" ht="128.25" customHeight="1" thickBot="1" x14ac:dyDescent="0.3">
      <c r="A33" s="114"/>
      <c r="B33" s="115"/>
      <c r="C33" s="114"/>
      <c r="D33" s="116"/>
      <c r="E33" s="116"/>
      <c r="F33" s="116"/>
      <c r="G33" s="116"/>
      <c r="H33" s="115"/>
    </row>
  </sheetData>
  <mergeCells count="7">
    <mergeCell ref="A32:B32"/>
    <mergeCell ref="A33:B33"/>
    <mergeCell ref="C32:H32"/>
    <mergeCell ref="C33:H33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10161-707C-D548-97F0-9A324E3B1BB3}">
  <sheetPr>
    <pageSetUpPr fitToPage="1"/>
  </sheetPr>
  <dimension ref="A1:G70"/>
  <sheetViews>
    <sheetView view="pageBreakPreview" topLeftCell="A39" zoomScaleNormal="100" zoomScaleSheetLayoutView="100" workbookViewId="0">
      <selection activeCell="C59" sqref="C59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321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233DB2EA-7C2F-7E45-9F21-D7F7FEABE509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AC684-8681-2048-AE15-407379B3C238}">
  <sheetPr>
    <pageSetUpPr fitToPage="1"/>
  </sheetPr>
  <dimension ref="A1:H20"/>
  <sheetViews>
    <sheetView view="pageBreakPreview" topLeftCell="A13" zoomScaleNormal="100" zoomScaleSheetLayoutView="100" workbookViewId="0">
      <selection activeCell="C29" sqref="C29"/>
    </sheetView>
  </sheetViews>
  <sheetFormatPr baseColWidth="10" defaultColWidth="11.42578125" defaultRowHeight="15" x14ac:dyDescent="0.25"/>
  <cols>
    <col min="1" max="1" width="12.42578125" style="10" customWidth="1"/>
    <col min="2" max="2" width="64" style="10" customWidth="1"/>
    <col min="3" max="3" width="26.42578125" style="10" customWidth="1"/>
    <col min="4" max="4" width="7" style="10" customWidth="1"/>
    <col min="5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285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PLOMB'!A41</f>
        <v>LOT N°12 - PLOMBERIE-EQUIPEMENTS SANITAIRES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75"/>
      <c r="B6" s="11"/>
      <c r="C6" s="11"/>
      <c r="D6" s="11"/>
      <c r="E6" s="42"/>
      <c r="F6" s="42"/>
      <c r="G6" s="48"/>
      <c r="H6" s="49"/>
    </row>
    <row r="7" spans="1:8" x14ac:dyDescent="0.25">
      <c r="A7" s="74"/>
      <c r="B7" s="97" t="s">
        <v>320</v>
      </c>
      <c r="C7" s="12"/>
      <c r="D7" s="12"/>
      <c r="E7" s="43"/>
      <c r="F7" s="43"/>
      <c r="G7" s="50"/>
      <c r="H7" s="51"/>
    </row>
    <row r="8" spans="1:8" ht="30" x14ac:dyDescent="0.25">
      <c r="A8" s="22" t="s">
        <v>326</v>
      </c>
      <c r="B8" s="17" t="s">
        <v>325</v>
      </c>
      <c r="C8" s="12"/>
      <c r="D8" s="24"/>
      <c r="E8" s="29"/>
      <c r="F8" s="43"/>
      <c r="G8" s="50"/>
      <c r="H8" s="51"/>
    </row>
    <row r="9" spans="1:8" x14ac:dyDescent="0.25">
      <c r="A9" s="22"/>
      <c r="B9" s="32" t="s">
        <v>314</v>
      </c>
      <c r="C9" s="12"/>
      <c r="D9" s="24" t="s">
        <v>24</v>
      </c>
      <c r="E9" s="29">
        <v>1</v>
      </c>
      <c r="F9" s="43"/>
      <c r="G9" s="50"/>
      <c r="H9" s="51"/>
    </row>
    <row r="10" spans="1:8" x14ac:dyDescent="0.25">
      <c r="A10" s="22"/>
      <c r="B10" s="97" t="s">
        <v>324</v>
      </c>
      <c r="C10" s="12"/>
      <c r="D10" s="12"/>
      <c r="E10" s="43"/>
      <c r="F10" s="43"/>
      <c r="G10" s="50"/>
      <c r="H10" s="51"/>
    </row>
    <row r="11" spans="1:8" x14ac:dyDescent="0.25">
      <c r="A11" s="22" t="s">
        <v>323</v>
      </c>
      <c r="B11" s="12" t="s">
        <v>322</v>
      </c>
      <c r="C11" s="12"/>
      <c r="D11" s="12"/>
      <c r="E11" s="43"/>
      <c r="F11" s="43"/>
      <c r="G11" s="50"/>
      <c r="H11" s="51"/>
    </row>
    <row r="12" spans="1:8" x14ac:dyDescent="0.25">
      <c r="A12" s="22"/>
      <c r="B12" s="32" t="s">
        <v>314</v>
      </c>
      <c r="C12" s="12"/>
      <c r="D12" s="24" t="s">
        <v>24</v>
      </c>
      <c r="E12" s="29">
        <v>1</v>
      </c>
      <c r="F12" s="43"/>
      <c r="G12" s="50"/>
      <c r="H12" s="51"/>
    </row>
    <row r="13" spans="1:8" x14ac:dyDescent="0.25">
      <c r="A13" s="22"/>
      <c r="B13" s="12"/>
      <c r="C13" s="12"/>
      <c r="D13" s="12"/>
      <c r="E13" s="43"/>
      <c r="F13" s="43"/>
      <c r="G13" s="50"/>
      <c r="H13" s="51"/>
    </row>
    <row r="14" spans="1:8" ht="15.75" thickBot="1" x14ac:dyDescent="0.3">
      <c r="A14" s="73"/>
      <c r="B14" s="13"/>
      <c r="C14" s="13"/>
      <c r="D14" s="13"/>
      <c r="E14" s="44"/>
      <c r="F14" s="44"/>
      <c r="G14" s="52"/>
      <c r="H14" s="53"/>
    </row>
    <row r="15" spans="1:8" s="31" customFormat="1" ht="14.25" x14ac:dyDescent="0.2">
      <c r="A15" s="72" t="s">
        <v>20</v>
      </c>
      <c r="B15" s="36"/>
      <c r="C15" s="36"/>
      <c r="D15" s="36"/>
      <c r="E15" s="69"/>
      <c r="F15" s="69"/>
      <c r="G15" s="68"/>
      <c r="H15" s="54">
        <f>+SUM(H6:H14)</f>
        <v>0</v>
      </c>
    </row>
    <row r="16" spans="1:8" s="31" customFormat="1" ht="14.25" x14ac:dyDescent="0.2">
      <c r="A16" s="67" t="s">
        <v>28</v>
      </c>
      <c r="B16" s="38"/>
      <c r="C16" s="38"/>
      <c r="D16" s="38"/>
      <c r="E16" s="64"/>
      <c r="F16" s="64"/>
      <c r="G16" s="63"/>
      <c r="H16" s="55">
        <f>+H15*0.1</f>
        <v>0</v>
      </c>
    </row>
    <row r="17" spans="1:8" s="31" customFormat="1" thickBot="1" x14ac:dyDescent="0.25">
      <c r="A17" s="62" t="s">
        <v>21</v>
      </c>
      <c r="B17" s="40"/>
      <c r="C17" s="40"/>
      <c r="D17" s="40"/>
      <c r="E17" s="59"/>
      <c r="F17" s="59"/>
      <c r="G17" s="58"/>
      <c r="H17" s="56">
        <f>+H16+H15</f>
        <v>0</v>
      </c>
    </row>
    <row r="18" spans="1:8" ht="15.75" thickBot="1" x14ac:dyDescent="0.3"/>
    <row r="19" spans="1:8" ht="15.75" thickBot="1" x14ac:dyDescent="0.3">
      <c r="A19" s="114" t="s">
        <v>22</v>
      </c>
      <c r="B19" s="115"/>
      <c r="C19" s="114" t="s">
        <v>23</v>
      </c>
      <c r="D19" s="116"/>
      <c r="E19" s="116"/>
      <c r="F19" s="116"/>
      <c r="G19" s="116"/>
      <c r="H19" s="115"/>
    </row>
    <row r="20" spans="1:8" ht="128.25" customHeight="1" thickBot="1" x14ac:dyDescent="0.3">
      <c r="A20" s="114"/>
      <c r="B20" s="115"/>
      <c r="C20" s="114"/>
      <c r="D20" s="116"/>
      <c r="E20" s="116"/>
      <c r="F20" s="116"/>
      <c r="G20" s="116"/>
      <c r="H20" s="115"/>
    </row>
  </sheetData>
  <mergeCells count="7">
    <mergeCell ref="A19:B19"/>
    <mergeCell ref="A20:B20"/>
    <mergeCell ref="C19:H19"/>
    <mergeCell ref="C20:H20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13F7E-77C4-874B-B4DE-2882C7AC1C5D}">
  <sheetPr>
    <pageSetUpPr fitToPage="1"/>
  </sheetPr>
  <dimension ref="A1:G70"/>
  <sheetViews>
    <sheetView view="pageBreakPreview" topLeftCell="A58" zoomScaleNormal="100" zoomScaleSheetLayoutView="100" workbookViewId="0">
      <selection activeCell="D84" sqref="D84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57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D9AE8278-C105-E445-BB30-4A3BBC0B5279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E61C3-036E-4443-9D4A-D510575422B8}">
  <sheetPr>
    <pageSetUpPr fitToPage="1"/>
  </sheetPr>
  <dimension ref="A1:H77"/>
  <sheetViews>
    <sheetView view="pageBreakPreview" topLeftCell="A7" zoomScaleNormal="100" zoomScaleSheetLayoutView="100" workbookViewId="0">
      <selection activeCell="B14" sqref="B14"/>
    </sheetView>
  </sheetViews>
  <sheetFormatPr baseColWidth="10" defaultColWidth="11.42578125" defaultRowHeight="15" x14ac:dyDescent="0.25"/>
  <cols>
    <col min="1" max="1" width="12.42578125" style="76" customWidth="1"/>
    <col min="2" max="2" width="66.42578125" style="76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26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GO'!A41</f>
        <v xml:space="preserve">LOT N°3 - GROS ŒUVRE 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89"/>
      <c r="B6" s="88"/>
      <c r="C6" s="11"/>
      <c r="D6" s="23"/>
      <c r="E6" s="28"/>
      <c r="F6" s="42"/>
      <c r="G6" s="48"/>
      <c r="H6" s="49"/>
    </row>
    <row r="7" spans="1:8" x14ac:dyDescent="0.25">
      <c r="A7" s="85"/>
      <c r="B7" s="86" t="s">
        <v>118</v>
      </c>
      <c r="C7" s="12"/>
      <c r="D7" s="24"/>
      <c r="E7" s="29"/>
      <c r="F7" s="43"/>
      <c r="G7" s="50"/>
      <c r="H7" s="51"/>
    </row>
    <row r="8" spans="1:8" ht="30" x14ac:dyDescent="0.25">
      <c r="A8" s="85" t="s">
        <v>394</v>
      </c>
      <c r="B8" s="57" t="s">
        <v>117</v>
      </c>
      <c r="C8" s="12"/>
      <c r="D8" s="24"/>
      <c r="E8" s="29"/>
      <c r="F8" s="43"/>
      <c r="G8" s="50"/>
      <c r="H8" s="51"/>
    </row>
    <row r="9" spans="1:8" ht="26.25" x14ac:dyDescent="0.25">
      <c r="A9" s="85"/>
      <c r="B9" s="32" t="s">
        <v>336</v>
      </c>
      <c r="C9" s="12"/>
      <c r="D9" s="24" t="s">
        <v>103</v>
      </c>
      <c r="E9" s="29">
        <v>8</v>
      </c>
      <c r="F9" s="43"/>
      <c r="G9" s="50"/>
      <c r="H9" s="51"/>
    </row>
    <row r="10" spans="1:8" ht="30" x14ac:dyDescent="0.25">
      <c r="A10" s="85" t="s">
        <v>395</v>
      </c>
      <c r="B10" s="57" t="s">
        <v>116</v>
      </c>
      <c r="C10" s="12"/>
      <c r="D10" s="24"/>
      <c r="E10" s="29"/>
      <c r="F10" s="43"/>
      <c r="G10" s="50"/>
      <c r="H10" s="51"/>
    </row>
    <row r="11" spans="1:8" x14ac:dyDescent="0.25">
      <c r="A11" s="85"/>
      <c r="B11" s="32" t="s">
        <v>115</v>
      </c>
      <c r="C11" s="12"/>
      <c r="D11" s="24" t="s">
        <v>103</v>
      </c>
      <c r="E11" s="29">
        <v>8</v>
      </c>
      <c r="F11" s="43"/>
      <c r="G11" s="50"/>
      <c r="H11" s="51"/>
    </row>
    <row r="12" spans="1:8" ht="60" x14ac:dyDescent="0.25">
      <c r="A12" s="85" t="s">
        <v>396</v>
      </c>
      <c r="B12" s="57" t="s">
        <v>114</v>
      </c>
      <c r="C12" s="12"/>
      <c r="D12" s="24"/>
      <c r="E12" s="29"/>
      <c r="F12" s="43"/>
      <c r="G12" s="50"/>
      <c r="H12" s="51"/>
    </row>
    <row r="13" spans="1:8" x14ac:dyDescent="0.25">
      <c r="A13" s="85"/>
      <c r="B13" s="33" t="s">
        <v>113</v>
      </c>
      <c r="C13" s="12"/>
      <c r="D13" s="24" t="s">
        <v>41</v>
      </c>
      <c r="E13" s="29">
        <v>40</v>
      </c>
      <c r="F13" s="43"/>
      <c r="G13" s="50"/>
      <c r="H13" s="51"/>
    </row>
    <row r="14" spans="1:8" ht="45" x14ac:dyDescent="0.25">
      <c r="A14" s="85" t="s">
        <v>397</v>
      </c>
      <c r="B14" s="57" t="s">
        <v>112</v>
      </c>
      <c r="C14" s="12"/>
      <c r="D14" s="24"/>
      <c r="E14" s="29"/>
      <c r="F14" s="43"/>
      <c r="G14" s="50"/>
      <c r="H14" s="51"/>
    </row>
    <row r="15" spans="1:8" x14ac:dyDescent="0.25">
      <c r="A15" s="85"/>
      <c r="B15" s="32" t="s">
        <v>111</v>
      </c>
      <c r="C15" s="12"/>
      <c r="D15" s="24" t="s">
        <v>27</v>
      </c>
      <c r="E15" s="29">
        <v>1</v>
      </c>
      <c r="F15" s="43"/>
      <c r="G15" s="50"/>
      <c r="H15" s="51"/>
    </row>
    <row r="16" spans="1:8" ht="30" x14ac:dyDescent="0.25">
      <c r="A16" s="85" t="s">
        <v>398</v>
      </c>
      <c r="B16" s="57" t="s">
        <v>110</v>
      </c>
      <c r="C16" s="12"/>
      <c r="D16" s="24"/>
      <c r="E16" s="29"/>
      <c r="F16" s="43"/>
      <c r="G16" s="50"/>
      <c r="H16" s="51"/>
    </row>
    <row r="17" spans="1:8" x14ac:dyDescent="0.25">
      <c r="A17" s="85"/>
      <c r="B17" s="32" t="s">
        <v>109</v>
      </c>
      <c r="C17" s="12"/>
      <c r="D17" s="24" t="s">
        <v>24</v>
      </c>
      <c r="E17" s="29">
        <v>1</v>
      </c>
      <c r="F17" s="43"/>
      <c r="G17" s="50"/>
      <c r="H17" s="51"/>
    </row>
    <row r="18" spans="1:8" ht="30" x14ac:dyDescent="0.25">
      <c r="A18" s="85" t="s">
        <v>399</v>
      </c>
      <c r="B18" s="57" t="s">
        <v>108</v>
      </c>
      <c r="C18" s="12"/>
      <c r="D18" s="24"/>
      <c r="E18" s="29"/>
      <c r="F18" s="43"/>
      <c r="G18" s="50"/>
      <c r="H18" s="51"/>
    </row>
    <row r="19" spans="1:8" x14ac:dyDescent="0.25">
      <c r="A19" s="85"/>
      <c r="B19" s="32" t="s">
        <v>107</v>
      </c>
      <c r="C19" s="12"/>
      <c r="D19" s="24" t="s">
        <v>27</v>
      </c>
      <c r="E19" s="29">
        <v>1</v>
      </c>
      <c r="F19" s="43"/>
      <c r="G19" s="50"/>
      <c r="H19" s="51"/>
    </row>
    <row r="20" spans="1:8" ht="45" x14ac:dyDescent="0.25">
      <c r="A20" s="85" t="s">
        <v>106</v>
      </c>
      <c r="B20" s="57" t="s">
        <v>105</v>
      </c>
      <c r="C20" s="12"/>
      <c r="D20" s="24"/>
      <c r="E20" s="29"/>
      <c r="F20" s="43"/>
      <c r="G20" s="50"/>
      <c r="H20" s="51"/>
    </row>
    <row r="21" spans="1:8" ht="26.25" x14ac:dyDescent="0.25">
      <c r="A21" s="85"/>
      <c r="B21" s="32" t="s">
        <v>104</v>
      </c>
      <c r="C21" s="12"/>
      <c r="D21" s="24" t="s">
        <v>25</v>
      </c>
      <c r="E21" s="29">
        <v>150</v>
      </c>
      <c r="F21" s="43"/>
      <c r="G21" s="50"/>
      <c r="H21" s="51"/>
    </row>
    <row r="22" spans="1:8" x14ac:dyDescent="0.25">
      <c r="A22" s="85"/>
      <c r="B22" s="32" t="s">
        <v>337</v>
      </c>
      <c r="C22" s="12"/>
      <c r="D22" s="24" t="s">
        <v>103</v>
      </c>
      <c r="E22" s="29">
        <v>4</v>
      </c>
      <c r="F22" s="43"/>
      <c r="G22" s="50"/>
      <c r="H22" s="51"/>
    </row>
    <row r="23" spans="1:8" x14ac:dyDescent="0.25">
      <c r="A23" s="85" t="s">
        <v>102</v>
      </c>
      <c r="B23" s="57" t="s">
        <v>101</v>
      </c>
      <c r="C23" s="12"/>
      <c r="D23" s="24"/>
      <c r="E23" s="29"/>
      <c r="F23" s="43"/>
      <c r="G23" s="50"/>
      <c r="H23" s="51"/>
    </row>
    <row r="24" spans="1:8" x14ac:dyDescent="0.25">
      <c r="A24" s="85"/>
      <c r="B24" s="32" t="s">
        <v>100</v>
      </c>
      <c r="C24" s="12"/>
      <c r="D24" s="24" t="s">
        <v>25</v>
      </c>
      <c r="E24" s="29">
        <v>25</v>
      </c>
      <c r="F24" s="43"/>
      <c r="G24" s="50"/>
      <c r="H24" s="51"/>
    </row>
    <row r="25" spans="1:8" x14ac:dyDescent="0.25">
      <c r="A25" s="85"/>
      <c r="B25" s="34"/>
      <c r="C25" s="12"/>
      <c r="D25" s="24"/>
      <c r="E25" s="29"/>
      <c r="F25" s="43"/>
      <c r="G25" s="50"/>
      <c r="H25" s="51"/>
    </row>
    <row r="26" spans="1:8" x14ac:dyDescent="0.25">
      <c r="A26" s="85"/>
      <c r="B26" s="86" t="s">
        <v>98</v>
      </c>
      <c r="C26" s="12"/>
      <c r="D26" s="24"/>
      <c r="E26" s="29"/>
      <c r="F26" s="43"/>
      <c r="G26" s="50"/>
      <c r="H26" s="51"/>
    </row>
    <row r="27" spans="1:8" x14ac:dyDescent="0.25">
      <c r="A27" s="85" t="s">
        <v>99</v>
      </c>
      <c r="B27" s="87" t="s">
        <v>96</v>
      </c>
      <c r="C27" s="12"/>
      <c r="D27" s="24"/>
      <c r="E27" s="29"/>
      <c r="F27" s="43"/>
      <c r="G27" s="50"/>
      <c r="H27" s="51"/>
    </row>
    <row r="28" spans="1:8" x14ac:dyDescent="0.25">
      <c r="A28" s="85"/>
      <c r="B28" s="32" t="s">
        <v>95</v>
      </c>
      <c r="C28" s="12"/>
      <c r="D28" s="24" t="s">
        <v>41</v>
      </c>
      <c r="E28" s="29">
        <v>9.5</v>
      </c>
      <c r="F28" s="43"/>
      <c r="G28" s="50"/>
      <c r="H28" s="51"/>
    </row>
    <row r="29" spans="1:8" ht="30" x14ac:dyDescent="0.25">
      <c r="A29" s="85" t="s">
        <v>97</v>
      </c>
      <c r="B29" s="57" t="s">
        <v>338</v>
      </c>
      <c r="C29" s="12"/>
      <c r="D29" s="24"/>
      <c r="E29" s="29"/>
      <c r="F29" s="43"/>
      <c r="G29" s="50"/>
      <c r="H29" s="51"/>
    </row>
    <row r="30" spans="1:8" x14ac:dyDescent="0.25">
      <c r="A30" s="85"/>
      <c r="B30" s="32" t="s">
        <v>93</v>
      </c>
      <c r="C30" s="12"/>
      <c r="D30" s="24" t="s">
        <v>41</v>
      </c>
      <c r="E30" s="29">
        <v>28</v>
      </c>
      <c r="F30" s="43"/>
      <c r="G30" s="50"/>
      <c r="H30" s="51"/>
    </row>
    <row r="31" spans="1:8" x14ac:dyDescent="0.25">
      <c r="A31" s="85" t="s">
        <v>94</v>
      </c>
      <c r="B31" s="57" t="s">
        <v>89</v>
      </c>
      <c r="C31" s="12"/>
      <c r="D31" s="24"/>
      <c r="E31" s="29"/>
      <c r="G31" s="50"/>
      <c r="H31" s="51"/>
    </row>
    <row r="32" spans="1:8" ht="26.25" x14ac:dyDescent="0.25">
      <c r="B32" s="32" t="s">
        <v>88</v>
      </c>
      <c r="C32" s="12"/>
      <c r="D32" s="24" t="s">
        <v>24</v>
      </c>
      <c r="E32" s="29">
        <v>1</v>
      </c>
      <c r="G32" s="50"/>
      <c r="H32" s="51"/>
    </row>
    <row r="33" spans="1:8" x14ac:dyDescent="0.25">
      <c r="A33" s="85" t="s">
        <v>92</v>
      </c>
      <c r="B33" s="87" t="s">
        <v>339</v>
      </c>
      <c r="C33" s="12"/>
      <c r="D33" s="24"/>
      <c r="E33" s="29"/>
      <c r="F33" s="43"/>
      <c r="G33" s="50"/>
      <c r="H33" s="51"/>
    </row>
    <row r="34" spans="1:8" x14ac:dyDescent="0.25">
      <c r="A34" s="85"/>
      <c r="B34" s="32" t="s">
        <v>86</v>
      </c>
      <c r="C34" s="12"/>
      <c r="D34" s="24" t="s">
        <v>41</v>
      </c>
      <c r="E34" s="29">
        <v>10.199999999999999</v>
      </c>
      <c r="F34" s="43"/>
      <c r="G34" s="50"/>
      <c r="H34" s="51"/>
    </row>
    <row r="35" spans="1:8" x14ac:dyDescent="0.25">
      <c r="A35" s="85" t="s">
        <v>91</v>
      </c>
      <c r="B35" s="87" t="s">
        <v>339</v>
      </c>
      <c r="C35" s="12"/>
      <c r="D35" s="24"/>
      <c r="E35" s="29"/>
      <c r="F35" s="43"/>
      <c r="G35" s="50"/>
      <c r="H35" s="51"/>
    </row>
    <row r="36" spans="1:8" x14ac:dyDescent="0.25">
      <c r="A36" s="85"/>
      <c r="B36" s="32" t="s">
        <v>84</v>
      </c>
      <c r="C36" s="12"/>
      <c r="D36" s="24" t="s">
        <v>41</v>
      </c>
      <c r="E36" s="29">
        <v>13</v>
      </c>
      <c r="F36" s="43"/>
      <c r="G36" s="50"/>
      <c r="H36" s="51"/>
    </row>
    <row r="37" spans="1:8" x14ac:dyDescent="0.25">
      <c r="A37" s="85" t="s">
        <v>90</v>
      </c>
      <c r="B37" s="87" t="s">
        <v>82</v>
      </c>
      <c r="C37" s="12"/>
      <c r="D37" s="24"/>
      <c r="E37" s="29"/>
      <c r="F37" s="43"/>
      <c r="G37" s="50"/>
      <c r="H37" s="51"/>
    </row>
    <row r="38" spans="1:8" x14ac:dyDescent="0.25">
      <c r="A38" s="85"/>
      <c r="B38" s="32" t="s">
        <v>81</v>
      </c>
      <c r="C38" s="12"/>
      <c r="D38" s="24" t="s">
        <v>24</v>
      </c>
      <c r="E38" s="29">
        <v>6</v>
      </c>
      <c r="F38" s="43"/>
      <c r="G38" s="50"/>
      <c r="H38" s="51"/>
    </row>
    <row r="39" spans="1:8" x14ac:dyDescent="0.25">
      <c r="A39" s="85" t="s">
        <v>87</v>
      </c>
      <c r="B39" s="57" t="s">
        <v>340</v>
      </c>
      <c r="C39" s="12"/>
      <c r="D39" s="24"/>
      <c r="E39" s="29"/>
      <c r="F39" s="43"/>
      <c r="G39" s="50"/>
      <c r="H39" s="51"/>
    </row>
    <row r="40" spans="1:8" x14ac:dyDescent="0.25">
      <c r="A40" s="85"/>
      <c r="B40" s="32" t="s">
        <v>79</v>
      </c>
      <c r="C40" s="12"/>
      <c r="D40" s="24" t="s">
        <v>41</v>
      </c>
      <c r="E40" s="29">
        <v>1</v>
      </c>
      <c r="F40" s="43"/>
      <c r="G40" s="50"/>
      <c r="H40" s="51"/>
    </row>
    <row r="41" spans="1:8" x14ac:dyDescent="0.25">
      <c r="A41" s="85"/>
      <c r="B41" s="32" t="s">
        <v>78</v>
      </c>
      <c r="C41" s="12"/>
      <c r="D41" s="24" t="s">
        <v>41</v>
      </c>
      <c r="E41" s="29">
        <f>1+0.8</f>
        <v>1.8</v>
      </c>
      <c r="F41" s="43"/>
      <c r="G41" s="50"/>
      <c r="H41" s="51"/>
    </row>
    <row r="42" spans="1:8" x14ac:dyDescent="0.25">
      <c r="A42" s="85"/>
      <c r="B42" s="32" t="s">
        <v>77</v>
      </c>
      <c r="C42" s="12"/>
      <c r="D42" s="24" t="s">
        <v>41</v>
      </c>
      <c r="E42" s="29">
        <v>1.02</v>
      </c>
      <c r="F42" s="43"/>
      <c r="G42" s="50"/>
      <c r="H42" s="51"/>
    </row>
    <row r="43" spans="1:8" x14ac:dyDescent="0.25">
      <c r="A43" s="85"/>
      <c r="B43" s="33" t="s">
        <v>76</v>
      </c>
      <c r="C43" s="12"/>
      <c r="D43" s="24" t="s">
        <v>41</v>
      </c>
      <c r="E43" s="29">
        <f>2*3</f>
        <v>6</v>
      </c>
      <c r="F43" s="43"/>
      <c r="G43" s="50"/>
      <c r="H43" s="51"/>
    </row>
    <row r="44" spans="1:8" x14ac:dyDescent="0.25">
      <c r="A44" s="85" t="s">
        <v>85</v>
      </c>
      <c r="B44" s="57" t="s">
        <v>341</v>
      </c>
      <c r="C44" s="12"/>
      <c r="D44" s="24"/>
      <c r="E44" s="29"/>
      <c r="F44" s="43"/>
      <c r="G44" s="50"/>
      <c r="H44" s="51"/>
    </row>
    <row r="45" spans="1:8" x14ac:dyDescent="0.25">
      <c r="A45" s="85"/>
      <c r="B45" s="32" t="s">
        <v>74</v>
      </c>
      <c r="C45" s="12"/>
      <c r="D45" s="24" t="s">
        <v>41</v>
      </c>
      <c r="E45" s="29">
        <v>2</v>
      </c>
      <c r="F45" s="43"/>
      <c r="G45" s="50"/>
      <c r="H45" s="51"/>
    </row>
    <row r="46" spans="1:8" ht="30" x14ac:dyDescent="0.25">
      <c r="A46" s="85" t="s">
        <v>83</v>
      </c>
      <c r="B46" s="57" t="s">
        <v>72</v>
      </c>
      <c r="C46" s="12"/>
      <c r="D46" s="24"/>
      <c r="E46" s="29"/>
      <c r="F46" s="43"/>
      <c r="G46" s="50"/>
      <c r="H46" s="51"/>
    </row>
    <row r="47" spans="1:8" x14ac:dyDescent="0.25">
      <c r="A47" s="85"/>
      <c r="B47" s="32" t="s">
        <v>71</v>
      </c>
      <c r="C47" s="12"/>
      <c r="D47" s="24" t="s">
        <v>41</v>
      </c>
      <c r="E47" s="29">
        <f>1+1.6*2</f>
        <v>4.2</v>
      </c>
      <c r="F47" s="43"/>
      <c r="G47" s="50"/>
      <c r="H47" s="51"/>
    </row>
    <row r="48" spans="1:8" x14ac:dyDescent="0.25">
      <c r="A48" s="85"/>
      <c r="B48" s="32" t="s">
        <v>70</v>
      </c>
      <c r="C48" s="12"/>
      <c r="D48" s="24" t="s">
        <v>41</v>
      </c>
      <c r="E48" s="29">
        <f>0.8+1.15*2+1+1.6*2</f>
        <v>7.3</v>
      </c>
      <c r="F48" s="43"/>
      <c r="G48" s="50"/>
      <c r="H48" s="51"/>
    </row>
    <row r="49" spans="1:8" x14ac:dyDescent="0.25">
      <c r="A49" s="85"/>
      <c r="B49" s="32" t="s">
        <v>69</v>
      </c>
      <c r="C49" s="12"/>
      <c r="D49" s="24" t="s">
        <v>41</v>
      </c>
      <c r="E49" s="29">
        <f>1.02+1.7*2</f>
        <v>4.42</v>
      </c>
      <c r="F49" s="43"/>
      <c r="G49" s="50"/>
      <c r="H49" s="51"/>
    </row>
    <row r="50" spans="1:8" x14ac:dyDescent="0.25">
      <c r="A50" s="85"/>
      <c r="B50" s="33" t="s">
        <v>68</v>
      </c>
      <c r="C50" s="12"/>
      <c r="D50" s="24" t="s">
        <v>41</v>
      </c>
      <c r="E50" s="29">
        <f>1.1*2+2</f>
        <v>4.2</v>
      </c>
      <c r="F50" s="43"/>
      <c r="G50" s="50"/>
      <c r="H50" s="51"/>
    </row>
    <row r="51" spans="1:8" x14ac:dyDescent="0.25">
      <c r="A51" s="85" t="s">
        <v>80</v>
      </c>
      <c r="B51" s="57" t="s">
        <v>342</v>
      </c>
      <c r="C51" s="12"/>
      <c r="D51" s="24"/>
      <c r="E51" s="29"/>
      <c r="F51" s="43"/>
      <c r="G51" s="50"/>
      <c r="H51" s="51"/>
    </row>
    <row r="52" spans="1:8" x14ac:dyDescent="0.25">
      <c r="A52" s="85"/>
      <c r="B52" s="32" t="s">
        <v>66</v>
      </c>
      <c r="C52" s="12"/>
      <c r="D52" s="24" t="s">
        <v>24</v>
      </c>
      <c r="E52" s="29">
        <v>1</v>
      </c>
      <c r="F52" s="43"/>
      <c r="G52" s="50"/>
      <c r="H52" s="51"/>
    </row>
    <row r="53" spans="1:8" x14ac:dyDescent="0.25">
      <c r="A53" s="85"/>
      <c r="B53" s="87"/>
      <c r="C53" s="12"/>
      <c r="D53" s="24"/>
      <c r="E53" s="29"/>
      <c r="F53" s="43"/>
      <c r="G53" s="50"/>
      <c r="H53" s="51"/>
    </row>
    <row r="54" spans="1:8" x14ac:dyDescent="0.25">
      <c r="A54" s="85"/>
      <c r="B54" s="86" t="s">
        <v>65</v>
      </c>
      <c r="C54" s="12"/>
      <c r="D54" s="24"/>
      <c r="E54" s="29"/>
      <c r="F54" s="43"/>
      <c r="G54" s="50"/>
      <c r="H54" s="51"/>
    </row>
    <row r="55" spans="1:8" ht="30" x14ac:dyDescent="0.25">
      <c r="A55" s="85" t="s">
        <v>75</v>
      </c>
      <c r="B55" s="57" t="s">
        <v>63</v>
      </c>
      <c r="C55" s="12"/>
      <c r="D55" s="24"/>
      <c r="E55" s="29"/>
      <c r="F55" s="43"/>
      <c r="G55" s="50"/>
      <c r="H55" s="51"/>
    </row>
    <row r="56" spans="1:8" ht="26.25" x14ac:dyDescent="0.25">
      <c r="A56" s="85"/>
      <c r="B56" s="32" t="s">
        <v>62</v>
      </c>
      <c r="C56" s="12"/>
      <c r="D56" s="24" t="s">
        <v>24</v>
      </c>
      <c r="E56" s="29">
        <v>1</v>
      </c>
      <c r="F56" s="43"/>
      <c r="G56" s="50"/>
      <c r="H56" s="51"/>
    </row>
    <row r="57" spans="1:8" ht="26.25" x14ac:dyDescent="0.25">
      <c r="A57" s="85"/>
      <c r="B57" s="32" t="s">
        <v>61</v>
      </c>
      <c r="C57" s="12"/>
      <c r="D57" s="24" t="s">
        <v>24</v>
      </c>
      <c r="E57" s="29">
        <v>1</v>
      </c>
      <c r="F57" s="43"/>
      <c r="G57" s="50"/>
      <c r="H57" s="51"/>
    </row>
    <row r="58" spans="1:8" x14ac:dyDescent="0.25">
      <c r="A58" s="85"/>
      <c r="B58" s="32"/>
      <c r="C58" s="12"/>
      <c r="D58" s="24"/>
      <c r="E58" s="29"/>
      <c r="F58" s="43"/>
      <c r="G58" s="50"/>
      <c r="H58" s="51"/>
    </row>
    <row r="59" spans="1:8" x14ac:dyDescent="0.25">
      <c r="A59" s="85"/>
      <c r="B59" s="31" t="s">
        <v>29</v>
      </c>
      <c r="C59" s="12"/>
      <c r="D59" s="24"/>
      <c r="E59" s="29"/>
      <c r="F59" s="43"/>
      <c r="G59" s="50"/>
      <c r="H59" s="51"/>
    </row>
    <row r="60" spans="1:8" x14ac:dyDescent="0.25">
      <c r="A60" s="85" t="s">
        <v>73</v>
      </c>
      <c r="B60" s="12" t="s">
        <v>30</v>
      </c>
      <c r="C60" s="12"/>
      <c r="D60" s="24" t="s">
        <v>24</v>
      </c>
      <c r="E60" s="29">
        <v>1</v>
      </c>
      <c r="F60" s="43"/>
      <c r="G60" s="50"/>
      <c r="H60" s="51"/>
    </row>
    <row r="61" spans="1:8" ht="30" x14ac:dyDescent="0.25">
      <c r="A61" s="85" t="s">
        <v>67</v>
      </c>
      <c r="B61" s="17" t="s">
        <v>31</v>
      </c>
      <c r="C61" s="12"/>
      <c r="D61" s="24" t="s">
        <v>24</v>
      </c>
      <c r="E61" s="29">
        <v>1</v>
      </c>
      <c r="F61" s="43"/>
      <c r="G61" s="50"/>
      <c r="H61" s="51"/>
    </row>
    <row r="62" spans="1:8" ht="30" x14ac:dyDescent="0.25">
      <c r="A62" s="85" t="s">
        <v>64</v>
      </c>
      <c r="B62" s="17" t="s">
        <v>58</v>
      </c>
      <c r="C62" s="12"/>
      <c r="D62" s="24" t="s">
        <v>24</v>
      </c>
      <c r="E62" s="29">
        <v>1</v>
      </c>
      <c r="F62" s="43"/>
      <c r="G62" s="50"/>
      <c r="H62" s="51"/>
    </row>
    <row r="63" spans="1:8" x14ac:dyDescent="0.25">
      <c r="A63" s="85"/>
      <c r="B63" s="17"/>
      <c r="C63" s="12"/>
      <c r="D63" s="24"/>
      <c r="E63" s="29"/>
      <c r="F63" s="43"/>
      <c r="G63" s="50"/>
      <c r="H63" s="51"/>
    </row>
    <row r="64" spans="1:8" x14ac:dyDescent="0.25">
      <c r="A64" s="85"/>
      <c r="B64" s="126" t="s">
        <v>390</v>
      </c>
      <c r="C64" s="12"/>
      <c r="D64" s="24"/>
      <c r="E64" s="29"/>
      <c r="F64" s="43"/>
      <c r="G64" s="50"/>
      <c r="H64" s="51"/>
    </row>
    <row r="65" spans="1:8" ht="30" x14ac:dyDescent="0.25">
      <c r="A65" s="85"/>
      <c r="B65" s="17" t="s">
        <v>391</v>
      </c>
      <c r="C65" s="12"/>
      <c r="D65" s="24"/>
      <c r="E65" s="29"/>
      <c r="F65" s="43"/>
      <c r="G65" s="50"/>
      <c r="H65" s="51"/>
    </row>
    <row r="66" spans="1:8" ht="26.25" x14ac:dyDescent="0.25">
      <c r="A66" s="85"/>
      <c r="B66" s="32" t="s">
        <v>392</v>
      </c>
      <c r="C66" s="12"/>
      <c r="D66" s="24" t="s">
        <v>24</v>
      </c>
      <c r="E66" s="29">
        <v>1</v>
      </c>
      <c r="F66" s="43"/>
      <c r="G66" s="50"/>
      <c r="H66" s="51"/>
    </row>
    <row r="67" spans="1:8" ht="30" x14ac:dyDescent="0.25">
      <c r="A67" s="85" t="s">
        <v>59</v>
      </c>
      <c r="B67" s="57" t="s">
        <v>63</v>
      </c>
      <c r="C67" s="57"/>
      <c r="D67" s="24"/>
      <c r="E67" s="29"/>
      <c r="F67" s="43"/>
      <c r="G67" s="50"/>
      <c r="H67" s="51"/>
    </row>
    <row r="68" spans="1:8" x14ac:dyDescent="0.25">
      <c r="A68" s="85"/>
      <c r="B68" s="32" t="s">
        <v>60</v>
      </c>
      <c r="C68" s="57"/>
      <c r="D68" s="24" t="s">
        <v>24</v>
      </c>
      <c r="E68" s="29">
        <v>1</v>
      </c>
      <c r="F68" s="43"/>
      <c r="G68" s="50"/>
      <c r="H68" s="51"/>
    </row>
    <row r="69" spans="1:8" x14ac:dyDescent="0.25">
      <c r="A69" s="85"/>
      <c r="B69" s="32"/>
      <c r="C69" s="57"/>
      <c r="D69" s="24"/>
      <c r="E69" s="29"/>
      <c r="F69" s="43"/>
      <c r="G69" s="50"/>
      <c r="H69" s="51"/>
    </row>
    <row r="70" spans="1:8" x14ac:dyDescent="0.25">
      <c r="A70" s="85"/>
      <c r="B70" s="32" t="s">
        <v>393</v>
      </c>
      <c r="C70" s="57"/>
      <c r="D70" s="24"/>
      <c r="E70" s="29"/>
      <c r="F70" s="43"/>
      <c r="G70" s="50"/>
      <c r="H70" s="51"/>
    </row>
    <row r="71" spans="1:8" ht="15.75" thickBot="1" x14ac:dyDescent="0.3">
      <c r="A71" s="84"/>
      <c r="B71" s="83"/>
      <c r="C71" s="13"/>
      <c r="D71" s="25"/>
      <c r="E71" s="30"/>
      <c r="F71" s="44"/>
      <c r="G71" s="52"/>
      <c r="H71" s="53"/>
    </row>
    <row r="72" spans="1:8" s="31" customFormat="1" ht="14.25" x14ac:dyDescent="0.2">
      <c r="A72" s="82" t="s">
        <v>20</v>
      </c>
      <c r="B72" s="81"/>
      <c r="C72" s="36"/>
      <c r="D72" s="71"/>
      <c r="E72" s="70"/>
      <c r="F72" s="69"/>
      <c r="G72" s="68"/>
      <c r="H72" s="54">
        <f>+SUM(H6:H71)</f>
        <v>0</v>
      </c>
    </row>
    <row r="73" spans="1:8" s="31" customFormat="1" ht="14.25" x14ac:dyDescent="0.2">
      <c r="A73" s="80" t="s">
        <v>28</v>
      </c>
      <c r="B73" s="79"/>
      <c r="C73" s="38"/>
      <c r="D73" s="66"/>
      <c r="E73" s="65"/>
      <c r="F73" s="64"/>
      <c r="G73" s="63"/>
      <c r="H73" s="55">
        <f>+H72*0.1</f>
        <v>0</v>
      </c>
    </row>
    <row r="74" spans="1:8" s="31" customFormat="1" thickBot="1" x14ac:dyDescent="0.25">
      <c r="A74" s="78" t="s">
        <v>21</v>
      </c>
      <c r="B74" s="77"/>
      <c r="C74" s="40"/>
      <c r="D74" s="61"/>
      <c r="E74" s="60"/>
      <c r="F74" s="59"/>
      <c r="G74" s="58"/>
      <c r="H74" s="56">
        <f>+H73+H72</f>
        <v>0</v>
      </c>
    </row>
    <row r="75" spans="1:8" ht="15.75" thickBot="1" x14ac:dyDescent="0.3"/>
    <row r="76" spans="1:8" ht="15.75" thickBot="1" x14ac:dyDescent="0.3">
      <c r="A76" s="114" t="s">
        <v>22</v>
      </c>
      <c r="B76" s="115"/>
      <c r="C76" s="114" t="s">
        <v>23</v>
      </c>
      <c r="D76" s="116"/>
      <c r="E76" s="116"/>
      <c r="F76" s="116"/>
      <c r="G76" s="116"/>
      <c r="H76" s="115"/>
    </row>
    <row r="77" spans="1:8" ht="128.25" customHeight="1" thickBot="1" x14ac:dyDescent="0.3">
      <c r="A77" s="114"/>
      <c r="B77" s="115"/>
      <c r="C77" s="114"/>
      <c r="D77" s="116"/>
      <c r="E77" s="116"/>
      <c r="F77" s="116"/>
      <c r="G77" s="116"/>
      <c r="H77" s="115"/>
    </row>
  </sheetData>
  <mergeCells count="7">
    <mergeCell ref="A76:B76"/>
    <mergeCell ref="A77:B77"/>
    <mergeCell ref="C76:H76"/>
    <mergeCell ref="C77:H77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  <rowBreaks count="1" manualBreakCount="1">
    <brk id="5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805C-FF9E-4040-9930-6DC6C2DF140B}">
  <sheetPr>
    <pageSetUpPr fitToPage="1"/>
  </sheetPr>
  <dimension ref="A1:G70"/>
  <sheetViews>
    <sheetView view="pageBreakPreview" topLeftCell="A38" zoomScaleNormal="100" zoomScaleSheetLayoutView="100" workbookViewId="0">
      <selection activeCell="A63" sqref="A63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119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4F4A7C12-1AB2-114C-9F17-45AA7E9AAFA2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F743B-89F8-9340-87C3-A4104C9D4433}">
  <sheetPr>
    <pageSetUpPr fitToPage="1"/>
  </sheetPr>
  <dimension ref="A1:H49"/>
  <sheetViews>
    <sheetView view="pageBreakPreview" topLeftCell="A22" zoomScaleNormal="100" zoomScaleSheetLayoutView="100" workbookViewId="0">
      <selection activeCell="B28" sqref="B28"/>
    </sheetView>
  </sheetViews>
  <sheetFormatPr baseColWidth="10" defaultColWidth="11.42578125" defaultRowHeight="15" x14ac:dyDescent="0.25"/>
  <cols>
    <col min="1" max="1" width="11.85546875" style="90" customWidth="1"/>
    <col min="2" max="2" width="68.42578125" style="10" customWidth="1"/>
    <col min="3" max="3" width="26.42578125" style="10" customWidth="1"/>
    <col min="4" max="4" width="7" style="18" customWidth="1"/>
    <col min="5" max="5" width="15.28515625" style="26" customWidth="1"/>
    <col min="6" max="6" width="16.42578125" style="41" bestFit="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26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CHARP'!A41</f>
        <v>LOT N°4 - CHARPENTE BOIS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96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95"/>
      <c r="B6" s="11"/>
      <c r="C6" s="11"/>
      <c r="D6" s="23"/>
      <c r="E6" s="28"/>
      <c r="F6" s="42"/>
      <c r="G6" s="48"/>
      <c r="H6" s="49"/>
    </row>
    <row r="7" spans="1:8" x14ac:dyDescent="0.25">
      <c r="A7" s="22" t="s">
        <v>163</v>
      </c>
      <c r="B7" s="12" t="s">
        <v>162</v>
      </c>
      <c r="C7" s="12"/>
      <c r="D7" s="24"/>
      <c r="E7" s="29"/>
      <c r="F7" s="43"/>
      <c r="G7" s="50"/>
      <c r="H7" s="51"/>
    </row>
    <row r="8" spans="1:8" x14ac:dyDescent="0.25">
      <c r="A8" s="22"/>
      <c r="B8" s="32" t="s">
        <v>161</v>
      </c>
      <c r="C8" s="12"/>
      <c r="D8" s="24"/>
      <c r="E8" s="29"/>
      <c r="F8" s="43"/>
      <c r="G8" s="50"/>
      <c r="H8" s="51"/>
    </row>
    <row r="9" spans="1:8" ht="75" x14ac:dyDescent="0.25">
      <c r="A9" s="22" t="s">
        <v>160</v>
      </c>
      <c r="B9" s="17" t="s">
        <v>159</v>
      </c>
      <c r="C9" s="12"/>
      <c r="D9" s="24"/>
      <c r="E9" s="29"/>
      <c r="F9" s="43"/>
      <c r="G9" s="50"/>
      <c r="H9" s="51"/>
    </row>
    <row r="10" spans="1:8" x14ac:dyDescent="0.25">
      <c r="A10" s="22"/>
      <c r="B10" s="32" t="s">
        <v>158</v>
      </c>
      <c r="C10" s="93"/>
      <c r="D10" s="24" t="s">
        <v>333</v>
      </c>
      <c r="E10" s="29">
        <v>0.96</v>
      </c>
      <c r="F10" s="94"/>
      <c r="G10" s="50"/>
      <c r="H10" s="51"/>
    </row>
    <row r="11" spans="1:8" x14ac:dyDescent="0.25">
      <c r="A11" s="22"/>
      <c r="B11" s="32" t="s">
        <v>157</v>
      </c>
      <c r="C11" s="93"/>
      <c r="D11" s="24" t="s">
        <v>333</v>
      </c>
      <c r="E11" s="29">
        <v>0.48</v>
      </c>
      <c r="F11" s="43"/>
      <c r="G11" s="50"/>
      <c r="H11" s="51"/>
    </row>
    <row r="12" spans="1:8" x14ac:dyDescent="0.25">
      <c r="A12" s="22" t="s">
        <v>156</v>
      </c>
      <c r="B12" s="17" t="s">
        <v>155</v>
      </c>
      <c r="C12" s="93"/>
      <c r="D12" s="24"/>
      <c r="E12" s="29"/>
      <c r="F12" s="43"/>
      <c r="G12" s="50"/>
      <c r="H12" s="51"/>
    </row>
    <row r="13" spans="1:8" x14ac:dyDescent="0.25">
      <c r="A13" s="22"/>
      <c r="B13" s="32" t="s">
        <v>154</v>
      </c>
      <c r="C13" s="93"/>
      <c r="D13" s="24" t="s">
        <v>24</v>
      </c>
      <c r="E13" s="29">
        <v>3</v>
      </c>
      <c r="F13" s="43"/>
      <c r="G13" s="50"/>
      <c r="H13" s="51"/>
    </row>
    <row r="14" spans="1:8" x14ac:dyDescent="0.25">
      <c r="A14" s="22" t="s">
        <v>153</v>
      </c>
      <c r="B14" s="17" t="s">
        <v>152</v>
      </c>
      <c r="C14" s="93"/>
      <c r="D14" s="24"/>
      <c r="E14" s="29"/>
      <c r="F14" s="43"/>
      <c r="G14" s="50"/>
      <c r="H14" s="51"/>
    </row>
    <row r="15" spans="1:8" x14ac:dyDescent="0.25">
      <c r="A15" s="22"/>
      <c r="B15" s="32" t="s">
        <v>151</v>
      </c>
      <c r="C15" s="93"/>
      <c r="D15" s="24" t="s">
        <v>41</v>
      </c>
      <c r="E15" s="29">
        <v>9.5</v>
      </c>
      <c r="F15" s="43"/>
      <c r="G15" s="50"/>
      <c r="H15" s="51"/>
    </row>
    <row r="16" spans="1:8" x14ac:dyDescent="0.25">
      <c r="A16" s="22"/>
      <c r="B16" s="32" t="s">
        <v>150</v>
      </c>
      <c r="C16" s="93"/>
      <c r="D16" s="24" t="s">
        <v>41</v>
      </c>
      <c r="E16" s="29">
        <v>9.5</v>
      </c>
      <c r="F16" s="43"/>
      <c r="G16" s="50"/>
      <c r="H16" s="51"/>
    </row>
    <row r="17" spans="1:8" ht="60" x14ac:dyDescent="0.25">
      <c r="A17" s="22" t="s">
        <v>149</v>
      </c>
      <c r="B17" s="17" t="s">
        <v>148</v>
      </c>
      <c r="C17" s="12"/>
      <c r="D17" s="24"/>
      <c r="E17" s="29"/>
      <c r="F17" s="43"/>
      <c r="G17" s="50"/>
      <c r="H17" s="51"/>
    </row>
    <row r="18" spans="1:8" x14ac:dyDescent="0.25">
      <c r="A18" s="22"/>
      <c r="B18" s="32" t="s">
        <v>147</v>
      </c>
      <c r="C18" s="93"/>
      <c r="D18" s="24" t="s">
        <v>333</v>
      </c>
      <c r="E18" s="146">
        <v>0.224</v>
      </c>
      <c r="F18" s="43"/>
      <c r="G18" s="50"/>
      <c r="H18" s="51"/>
    </row>
    <row r="19" spans="1:8" x14ac:dyDescent="0.25">
      <c r="A19" s="22"/>
      <c r="B19" s="32" t="s">
        <v>146</v>
      </c>
      <c r="C19" s="93"/>
      <c r="D19" s="24" t="s">
        <v>333</v>
      </c>
      <c r="E19" s="146">
        <v>0.44800000000000001</v>
      </c>
      <c r="F19" s="43"/>
      <c r="G19" s="50"/>
      <c r="H19" s="51"/>
    </row>
    <row r="20" spans="1:8" x14ac:dyDescent="0.25">
      <c r="A20" s="22"/>
      <c r="B20" s="33" t="s">
        <v>145</v>
      </c>
      <c r="C20" s="92"/>
      <c r="D20" s="24" t="s">
        <v>333</v>
      </c>
      <c r="E20" s="146">
        <v>1.3440000000000001</v>
      </c>
      <c r="F20" s="43"/>
      <c r="G20" s="50"/>
      <c r="H20" s="51"/>
    </row>
    <row r="21" spans="1:8" x14ac:dyDescent="0.25">
      <c r="A21" s="22"/>
      <c r="B21" s="32" t="s">
        <v>144</v>
      </c>
      <c r="C21" s="92"/>
      <c r="D21" s="24" t="s">
        <v>333</v>
      </c>
      <c r="E21" s="146">
        <v>0.36</v>
      </c>
      <c r="F21" s="43"/>
      <c r="G21" s="50"/>
      <c r="H21" s="51"/>
    </row>
    <row r="22" spans="1:8" ht="45" x14ac:dyDescent="0.25">
      <c r="A22" s="22" t="s">
        <v>143</v>
      </c>
      <c r="B22" s="17" t="s">
        <v>142</v>
      </c>
      <c r="C22" s="92"/>
      <c r="D22" s="24"/>
      <c r="E22" s="29"/>
      <c r="F22" s="43"/>
      <c r="G22" s="50"/>
      <c r="H22" s="51"/>
    </row>
    <row r="23" spans="1:8" x14ac:dyDescent="0.25">
      <c r="A23" s="22"/>
      <c r="B23" s="32" t="s">
        <v>141</v>
      </c>
      <c r="C23" s="92" t="s">
        <v>136</v>
      </c>
      <c r="D23" s="24" t="s">
        <v>41</v>
      </c>
      <c r="E23" s="29">
        <f>4.5*29*2</f>
        <v>261</v>
      </c>
      <c r="F23" s="43"/>
      <c r="G23" s="50"/>
      <c r="H23" s="51"/>
    </row>
    <row r="24" spans="1:8" ht="39" x14ac:dyDescent="0.25">
      <c r="A24" s="22"/>
      <c r="B24" s="32" t="s">
        <v>140</v>
      </c>
      <c r="C24" s="92" t="s">
        <v>136</v>
      </c>
      <c r="D24" s="24" t="s">
        <v>27</v>
      </c>
      <c r="E24" s="29">
        <v>3</v>
      </c>
      <c r="F24" s="43"/>
      <c r="G24" s="50"/>
      <c r="H24" s="51"/>
    </row>
    <row r="25" spans="1:8" ht="45" x14ac:dyDescent="0.25">
      <c r="A25" s="22" t="s">
        <v>139</v>
      </c>
      <c r="B25" s="17" t="s">
        <v>137</v>
      </c>
      <c r="C25" s="12"/>
      <c r="D25" s="24"/>
      <c r="E25" s="29"/>
      <c r="F25" s="43"/>
      <c r="G25" s="50"/>
      <c r="H25" s="51"/>
    </row>
    <row r="26" spans="1:8" x14ac:dyDescent="0.25">
      <c r="A26" s="22"/>
      <c r="B26" s="32" t="s">
        <v>334</v>
      </c>
      <c r="C26" s="92" t="s">
        <v>136</v>
      </c>
      <c r="D26" s="24" t="s">
        <v>41</v>
      </c>
      <c r="E26" s="29">
        <v>9.6</v>
      </c>
      <c r="F26" s="43"/>
      <c r="G26" s="50"/>
      <c r="H26" s="51"/>
    </row>
    <row r="27" spans="1:8" ht="90" x14ac:dyDescent="0.25">
      <c r="A27" s="22" t="s">
        <v>138</v>
      </c>
      <c r="B27" s="17" t="s">
        <v>134</v>
      </c>
      <c r="C27" s="12"/>
      <c r="D27" s="24"/>
      <c r="E27" s="29"/>
      <c r="F27" s="43"/>
      <c r="G27" s="50"/>
      <c r="H27" s="51"/>
    </row>
    <row r="28" spans="1:8" x14ac:dyDescent="0.25">
      <c r="A28" s="22"/>
      <c r="B28" s="32" t="s">
        <v>335</v>
      </c>
      <c r="C28" s="12"/>
      <c r="D28" s="24" t="s">
        <v>25</v>
      </c>
      <c r="E28" s="29">
        <v>2</v>
      </c>
      <c r="F28" s="43"/>
      <c r="G28" s="50"/>
      <c r="H28" s="51"/>
    </row>
    <row r="29" spans="1:8" x14ac:dyDescent="0.25">
      <c r="A29" s="22" t="s">
        <v>135</v>
      </c>
      <c r="B29" s="12" t="s">
        <v>132</v>
      </c>
      <c r="C29" s="12"/>
      <c r="D29" s="24"/>
      <c r="E29" s="29"/>
      <c r="F29" s="43"/>
      <c r="G29" s="50"/>
      <c r="H29" s="51"/>
    </row>
    <row r="30" spans="1:8" x14ac:dyDescent="0.25">
      <c r="A30" s="22"/>
      <c r="B30" s="32" t="s">
        <v>131</v>
      </c>
      <c r="C30" s="12"/>
      <c r="D30" s="24" t="s">
        <v>27</v>
      </c>
      <c r="E30" s="29">
        <v>1</v>
      </c>
      <c r="F30" s="43"/>
      <c r="G30" s="50"/>
      <c r="H30" s="51"/>
    </row>
    <row r="31" spans="1:8" ht="30" x14ac:dyDescent="0.25">
      <c r="A31" s="22" t="s">
        <v>133</v>
      </c>
      <c r="B31" s="17" t="s">
        <v>129</v>
      </c>
      <c r="C31" s="12"/>
      <c r="D31" s="24"/>
      <c r="E31" s="29"/>
      <c r="F31" s="43"/>
      <c r="G31" s="50"/>
      <c r="H31" s="51"/>
    </row>
    <row r="32" spans="1:8" x14ac:dyDescent="0.25">
      <c r="A32" s="22"/>
      <c r="B32" s="33" t="s">
        <v>128</v>
      </c>
      <c r="C32" s="12"/>
      <c r="D32" s="24" t="s">
        <v>27</v>
      </c>
      <c r="E32" s="29">
        <v>1</v>
      </c>
      <c r="F32" s="43"/>
      <c r="G32" s="50"/>
      <c r="H32" s="51"/>
    </row>
    <row r="33" spans="1:8" x14ac:dyDescent="0.25">
      <c r="A33" s="22"/>
      <c r="B33" s="32" t="s">
        <v>127</v>
      </c>
      <c r="C33" s="12"/>
      <c r="D33" s="24" t="s">
        <v>27</v>
      </c>
      <c r="E33" s="29">
        <v>1</v>
      </c>
      <c r="F33" s="43"/>
      <c r="G33" s="50"/>
      <c r="H33" s="51"/>
    </row>
    <row r="34" spans="1:8" x14ac:dyDescent="0.25">
      <c r="A34" s="22"/>
      <c r="B34" s="32" t="s">
        <v>126</v>
      </c>
      <c r="C34" s="12"/>
      <c r="D34" s="24" t="s">
        <v>27</v>
      </c>
      <c r="E34" s="29">
        <v>2</v>
      </c>
      <c r="F34" s="43"/>
      <c r="G34" s="50"/>
      <c r="H34" s="51"/>
    </row>
    <row r="35" spans="1:8" ht="30" x14ac:dyDescent="0.25">
      <c r="A35" s="22" t="s">
        <v>130</v>
      </c>
      <c r="B35" s="17" t="s">
        <v>124</v>
      </c>
      <c r="C35" s="12"/>
      <c r="D35" s="24"/>
      <c r="E35" s="29"/>
      <c r="F35" s="43"/>
      <c r="G35" s="50"/>
      <c r="H35" s="51"/>
    </row>
    <row r="36" spans="1:8" x14ac:dyDescent="0.25">
      <c r="A36" s="22"/>
      <c r="B36" s="32" t="s">
        <v>123</v>
      </c>
      <c r="C36" s="12"/>
      <c r="D36" s="24" t="s">
        <v>24</v>
      </c>
      <c r="E36" s="29">
        <v>1</v>
      </c>
      <c r="F36" s="43"/>
      <c r="G36" s="50"/>
      <c r="H36" s="51"/>
    </row>
    <row r="37" spans="1:8" ht="26.25" x14ac:dyDescent="0.25">
      <c r="A37" s="22"/>
      <c r="B37" s="32" t="s">
        <v>122</v>
      </c>
      <c r="C37" s="12"/>
      <c r="D37" s="24"/>
      <c r="E37" s="29"/>
      <c r="F37" s="43"/>
      <c r="G37" s="50"/>
      <c r="H37" s="51"/>
    </row>
    <row r="38" spans="1:8" x14ac:dyDescent="0.25">
      <c r="A38" s="22"/>
      <c r="B38" s="34"/>
      <c r="C38" s="12"/>
      <c r="D38" s="24"/>
      <c r="E38" s="29"/>
      <c r="F38" s="43"/>
      <c r="G38" s="50"/>
      <c r="H38" s="51"/>
    </row>
    <row r="39" spans="1:8" x14ac:dyDescent="0.25">
      <c r="A39" s="22"/>
      <c r="B39" s="31" t="s">
        <v>29</v>
      </c>
      <c r="C39" s="12"/>
      <c r="D39" s="24"/>
      <c r="E39" s="29"/>
      <c r="F39" s="43"/>
      <c r="G39" s="50"/>
      <c r="H39" s="51"/>
    </row>
    <row r="40" spans="1:8" x14ac:dyDescent="0.25">
      <c r="A40" s="22" t="s">
        <v>125</v>
      </c>
      <c r="B40" s="12" t="s">
        <v>30</v>
      </c>
      <c r="C40" s="12"/>
      <c r="D40" s="24" t="s">
        <v>24</v>
      </c>
      <c r="E40" s="29">
        <v>1</v>
      </c>
      <c r="F40" s="43"/>
      <c r="G40" s="50"/>
      <c r="H40" s="51"/>
    </row>
    <row r="41" spans="1:8" ht="30" x14ac:dyDescent="0.25">
      <c r="A41" s="22" t="s">
        <v>121</v>
      </c>
      <c r="B41" s="17" t="s">
        <v>31</v>
      </c>
      <c r="C41" s="12"/>
      <c r="D41" s="24" t="s">
        <v>24</v>
      </c>
      <c r="E41" s="29">
        <v>1</v>
      </c>
      <c r="F41" s="43"/>
      <c r="G41" s="50"/>
      <c r="H41" s="51"/>
    </row>
    <row r="42" spans="1:8" ht="30" x14ac:dyDescent="0.25">
      <c r="A42" s="22" t="s">
        <v>120</v>
      </c>
      <c r="B42" s="17" t="s">
        <v>58</v>
      </c>
      <c r="C42" s="12"/>
      <c r="D42" s="24" t="s">
        <v>24</v>
      </c>
      <c r="E42" s="29">
        <v>1</v>
      </c>
      <c r="F42" s="43"/>
      <c r="G42" s="50"/>
      <c r="H42" s="51"/>
    </row>
    <row r="43" spans="1:8" ht="15.75" thickBot="1" x14ac:dyDescent="0.3">
      <c r="A43" s="91"/>
      <c r="B43" s="13"/>
      <c r="C43" s="13"/>
      <c r="D43" s="25"/>
      <c r="E43" s="30"/>
      <c r="F43" s="44"/>
      <c r="G43" s="52"/>
      <c r="H43" s="53"/>
    </row>
    <row r="44" spans="1:8" s="31" customFormat="1" ht="14.25" x14ac:dyDescent="0.2">
      <c r="A44" s="35" t="s">
        <v>20</v>
      </c>
      <c r="B44" s="36"/>
      <c r="C44" s="36"/>
      <c r="D44" s="71"/>
      <c r="E44" s="70"/>
      <c r="F44" s="69"/>
      <c r="G44" s="68"/>
      <c r="H44" s="54">
        <f>+SUM(H6:H43)</f>
        <v>0</v>
      </c>
    </row>
    <row r="45" spans="1:8" s="31" customFormat="1" ht="14.25" x14ac:dyDescent="0.2">
      <c r="A45" s="37" t="s">
        <v>28</v>
      </c>
      <c r="B45" s="38"/>
      <c r="C45" s="38"/>
      <c r="D45" s="66"/>
      <c r="E45" s="65"/>
      <c r="F45" s="64"/>
      <c r="G45" s="63"/>
      <c r="H45" s="55">
        <f>+H44*0.1</f>
        <v>0</v>
      </c>
    </row>
    <row r="46" spans="1:8" s="31" customFormat="1" thickBot="1" x14ac:dyDescent="0.25">
      <c r="A46" s="39" t="s">
        <v>21</v>
      </c>
      <c r="B46" s="40"/>
      <c r="C46" s="40"/>
      <c r="D46" s="61"/>
      <c r="E46" s="60"/>
      <c r="F46" s="59"/>
      <c r="G46" s="58"/>
      <c r="H46" s="56">
        <f>+H45+H44</f>
        <v>0</v>
      </c>
    </row>
    <row r="47" spans="1:8" ht="15.75" thickBot="1" x14ac:dyDescent="0.3"/>
    <row r="48" spans="1:8" ht="15.75" thickBot="1" x14ac:dyDescent="0.3">
      <c r="A48" s="114" t="s">
        <v>22</v>
      </c>
      <c r="B48" s="115"/>
      <c r="C48" s="114" t="s">
        <v>23</v>
      </c>
      <c r="D48" s="116"/>
      <c r="E48" s="116"/>
      <c r="F48" s="116"/>
      <c r="G48" s="116"/>
      <c r="H48" s="115"/>
    </row>
    <row r="49" spans="1:8" ht="128.25" customHeight="1" thickBot="1" x14ac:dyDescent="0.3">
      <c r="A49" s="114"/>
      <c r="B49" s="115"/>
      <c r="C49" s="114"/>
      <c r="D49" s="116"/>
      <c r="E49" s="116"/>
      <c r="F49" s="116"/>
      <c r="G49" s="116"/>
      <c r="H49" s="115"/>
    </row>
  </sheetData>
  <mergeCells count="7">
    <mergeCell ref="A48:B48"/>
    <mergeCell ref="A49:B49"/>
    <mergeCell ref="C48:H48"/>
    <mergeCell ref="C49:H49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E9477-2FA7-CA41-B036-FE597F22FF56}">
  <sheetPr>
    <pageSetUpPr fitToPage="1"/>
  </sheetPr>
  <dimension ref="A1:G70"/>
  <sheetViews>
    <sheetView view="pageBreakPreview" topLeftCell="A39" zoomScaleNormal="100" zoomScaleSheetLayoutView="100" workbookViewId="0">
      <selection activeCell="C60" sqref="C60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164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301CDC3C-1889-5648-903B-9CB96DAEFF68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B9979-C872-7B4E-9F6F-8FF4489E1E43}">
  <sheetPr>
    <pageSetUpPr fitToPage="1"/>
  </sheetPr>
  <dimension ref="A1:H78"/>
  <sheetViews>
    <sheetView view="pageBreakPreview" topLeftCell="A61" zoomScaleNormal="100" zoomScaleSheetLayoutView="100" workbookViewId="0">
      <selection activeCell="B70" sqref="B70"/>
    </sheetView>
  </sheetViews>
  <sheetFormatPr baseColWidth="10" defaultColWidth="11.42578125" defaultRowHeight="15" x14ac:dyDescent="0.25"/>
  <cols>
    <col min="1" max="1" width="12.42578125" style="10" customWidth="1"/>
    <col min="2" max="2" width="69.140625" style="10" customWidth="1"/>
    <col min="3" max="3" width="26.42578125" style="10" customWidth="1"/>
    <col min="4" max="4" width="7" style="18" customWidth="1"/>
    <col min="5" max="5" width="15.28515625" style="26" customWidth="1"/>
    <col min="6" max="6" width="15.28515625" style="41" customWidth="1"/>
    <col min="7" max="8" width="19.85546875" style="45" customWidth="1"/>
    <col min="9" max="16384" width="11.42578125" style="10"/>
  </cols>
  <sheetData>
    <row r="1" spans="1:8" ht="37.5" customHeight="1" x14ac:dyDescent="0.25">
      <c r="A1" s="117" t="s">
        <v>11</v>
      </c>
      <c r="B1" s="118"/>
      <c r="C1" s="118"/>
      <c r="D1" s="118"/>
      <c r="E1" s="118"/>
      <c r="F1" s="118"/>
      <c r="G1" s="118"/>
      <c r="H1" s="119"/>
    </row>
    <row r="2" spans="1:8" ht="37.5" customHeight="1" thickBot="1" x14ac:dyDescent="0.3">
      <c r="A2" s="120" t="s">
        <v>26</v>
      </c>
      <c r="B2" s="121"/>
      <c r="C2" s="121"/>
      <c r="D2" s="121"/>
      <c r="E2" s="121"/>
      <c r="F2" s="121"/>
      <c r="G2" s="121"/>
      <c r="H2" s="122"/>
    </row>
    <row r="3" spans="1:8" ht="27" customHeight="1" thickBot="1" x14ac:dyDescent="0.3">
      <c r="A3" s="123" t="str">
        <f>'PDG ETANCH'!A41</f>
        <v>LOT N°5 - COUVERTURE ARDOISE - ETANCHEITE</v>
      </c>
      <c r="B3" s="124"/>
      <c r="C3" s="124"/>
      <c r="D3" s="124"/>
      <c r="E3" s="124"/>
      <c r="F3" s="124"/>
      <c r="G3" s="124"/>
      <c r="H3" s="125"/>
    </row>
    <row r="4" spans="1:8" ht="15.75" thickBot="1" x14ac:dyDescent="0.3"/>
    <row r="5" spans="1:8" ht="32.25" thickBot="1" x14ac:dyDescent="0.3">
      <c r="A5" s="14" t="s">
        <v>12</v>
      </c>
      <c r="B5" s="15" t="s">
        <v>13</v>
      </c>
      <c r="C5" s="16" t="s">
        <v>14</v>
      </c>
      <c r="D5" s="15" t="s">
        <v>15</v>
      </c>
      <c r="E5" s="27" t="s">
        <v>16</v>
      </c>
      <c r="F5" s="27" t="s">
        <v>17</v>
      </c>
      <c r="G5" s="46" t="s">
        <v>18</v>
      </c>
      <c r="H5" s="47" t="s">
        <v>19</v>
      </c>
    </row>
    <row r="6" spans="1:8" x14ac:dyDescent="0.25">
      <c r="A6" s="75"/>
      <c r="B6" s="11"/>
      <c r="C6" s="11"/>
      <c r="D6" s="23"/>
      <c r="E6" s="28"/>
      <c r="F6" s="42"/>
      <c r="G6" s="48"/>
      <c r="H6" s="49"/>
    </row>
    <row r="7" spans="1:8" x14ac:dyDescent="0.25">
      <c r="A7" s="74"/>
      <c r="B7" s="97" t="s">
        <v>234</v>
      </c>
      <c r="C7" s="12"/>
      <c r="D7" s="24"/>
      <c r="E7" s="29"/>
      <c r="F7" s="43"/>
      <c r="G7" s="50"/>
      <c r="H7" s="51"/>
    </row>
    <row r="8" spans="1:8" x14ac:dyDescent="0.25">
      <c r="A8" s="74"/>
      <c r="B8" s="97" t="s">
        <v>232</v>
      </c>
      <c r="C8" s="12"/>
      <c r="D8" s="24"/>
      <c r="E8" s="29"/>
      <c r="F8" s="43"/>
      <c r="G8" s="50"/>
      <c r="H8" s="51"/>
    </row>
    <row r="9" spans="1:8" ht="30" x14ac:dyDescent="0.25">
      <c r="A9" s="22" t="s">
        <v>233</v>
      </c>
      <c r="B9" s="17" t="s">
        <v>330</v>
      </c>
      <c r="C9" s="12"/>
      <c r="D9" s="24"/>
      <c r="E9" s="29"/>
      <c r="F9" s="43"/>
      <c r="G9" s="50"/>
      <c r="H9" s="51"/>
    </row>
    <row r="10" spans="1:8" x14ac:dyDescent="0.25">
      <c r="A10" s="74"/>
      <c r="B10" s="33" t="s">
        <v>224</v>
      </c>
      <c r="C10" s="12"/>
      <c r="D10" s="24" t="s">
        <v>25</v>
      </c>
      <c r="E10" s="29">
        <v>131</v>
      </c>
      <c r="F10" s="43"/>
      <c r="G10" s="50"/>
      <c r="H10" s="51"/>
    </row>
    <row r="11" spans="1:8" x14ac:dyDescent="0.25">
      <c r="A11" s="74"/>
      <c r="B11" s="33" t="s">
        <v>229</v>
      </c>
      <c r="C11" s="12"/>
      <c r="D11" s="24" t="s">
        <v>25</v>
      </c>
      <c r="E11" s="29">
        <v>0.75</v>
      </c>
      <c r="F11" s="43"/>
      <c r="G11" s="50"/>
      <c r="H11" s="51"/>
    </row>
    <row r="12" spans="1:8" ht="45" x14ac:dyDescent="0.25">
      <c r="A12" s="22" t="s">
        <v>231</v>
      </c>
      <c r="B12" s="17" t="s">
        <v>331</v>
      </c>
      <c r="C12" s="12"/>
      <c r="D12" s="24"/>
      <c r="E12" s="29"/>
      <c r="F12" s="43"/>
      <c r="G12" s="50"/>
      <c r="H12" s="51"/>
    </row>
    <row r="13" spans="1:8" x14ac:dyDescent="0.25">
      <c r="A13" s="74"/>
      <c r="B13" s="33" t="s">
        <v>224</v>
      </c>
      <c r="C13" s="12"/>
      <c r="D13" s="24" t="s">
        <v>25</v>
      </c>
      <c r="E13" s="29">
        <v>131</v>
      </c>
      <c r="F13" s="43"/>
      <c r="G13" s="50"/>
      <c r="H13" s="51"/>
    </row>
    <row r="14" spans="1:8" x14ac:dyDescent="0.25">
      <c r="A14" s="74"/>
      <c r="B14" s="33" t="s">
        <v>229</v>
      </c>
      <c r="C14" s="12"/>
      <c r="D14" s="24" t="s">
        <v>25</v>
      </c>
      <c r="E14" s="29">
        <v>0.75</v>
      </c>
      <c r="F14" s="43"/>
      <c r="G14" s="50"/>
      <c r="H14" s="51"/>
    </row>
    <row r="15" spans="1:8" x14ac:dyDescent="0.25">
      <c r="A15" s="22" t="s">
        <v>230</v>
      </c>
      <c r="B15" s="12" t="s">
        <v>227</v>
      </c>
      <c r="C15" s="12"/>
      <c r="D15" s="24"/>
      <c r="E15" s="29"/>
      <c r="F15" s="43"/>
      <c r="G15" s="50"/>
      <c r="H15" s="51"/>
    </row>
    <row r="16" spans="1:8" x14ac:dyDescent="0.25">
      <c r="A16" s="74"/>
      <c r="B16" s="33" t="s">
        <v>206</v>
      </c>
      <c r="C16" s="12"/>
      <c r="D16" s="24" t="s">
        <v>41</v>
      </c>
      <c r="E16" s="29">
        <v>9.5</v>
      </c>
      <c r="F16" s="43"/>
      <c r="G16" s="50"/>
      <c r="H16" s="51"/>
    </row>
    <row r="17" spans="1:8" ht="30" x14ac:dyDescent="0.25">
      <c r="A17" s="22" t="s">
        <v>228</v>
      </c>
      <c r="B17" s="17" t="s">
        <v>225</v>
      </c>
      <c r="C17" s="12"/>
      <c r="D17" s="24"/>
      <c r="E17" s="29"/>
      <c r="F17" s="43"/>
      <c r="G17" s="50"/>
      <c r="H17" s="51"/>
    </row>
    <row r="18" spans="1:8" x14ac:dyDescent="0.25">
      <c r="A18" s="74"/>
      <c r="B18" s="33" t="s">
        <v>224</v>
      </c>
      <c r="C18" s="12"/>
      <c r="D18" s="24" t="s">
        <v>41</v>
      </c>
      <c r="E18" s="29">
        <f>14+1.5+1.8+1.8</f>
        <v>19.100000000000001</v>
      </c>
      <c r="F18" s="43"/>
      <c r="G18" s="50"/>
      <c r="H18" s="51"/>
    </row>
    <row r="19" spans="1:8" x14ac:dyDescent="0.25">
      <c r="A19" s="22" t="s">
        <v>226</v>
      </c>
      <c r="B19" s="12" t="s">
        <v>222</v>
      </c>
      <c r="C19" s="12"/>
      <c r="D19" s="24"/>
      <c r="E19" s="29"/>
      <c r="F19" s="43"/>
      <c r="G19" s="50"/>
      <c r="H19" s="51"/>
    </row>
    <row r="20" spans="1:8" x14ac:dyDescent="0.25">
      <c r="A20" s="74"/>
      <c r="B20" s="33" t="s">
        <v>221</v>
      </c>
      <c r="C20" s="12"/>
      <c r="D20" s="24" t="s">
        <v>41</v>
      </c>
      <c r="E20" s="29">
        <f>2*6</f>
        <v>12</v>
      </c>
      <c r="F20" s="43"/>
      <c r="G20" s="50"/>
      <c r="H20" s="51"/>
    </row>
    <row r="21" spans="1:8" ht="30" x14ac:dyDescent="0.25">
      <c r="A21" s="22" t="s">
        <v>223</v>
      </c>
      <c r="B21" s="17" t="s">
        <v>219</v>
      </c>
      <c r="C21" s="12"/>
      <c r="D21" s="24"/>
      <c r="E21" s="29"/>
      <c r="F21" s="43"/>
      <c r="G21" s="50"/>
      <c r="H21" s="51"/>
    </row>
    <row r="22" spans="1:8" x14ac:dyDescent="0.25">
      <c r="A22" s="74"/>
      <c r="B22" s="33" t="s">
        <v>218</v>
      </c>
      <c r="C22" s="12"/>
      <c r="D22" s="24" t="s">
        <v>41</v>
      </c>
      <c r="E22" s="29">
        <v>9.5</v>
      </c>
      <c r="F22" s="43"/>
      <c r="G22" s="50"/>
      <c r="H22" s="51"/>
    </row>
    <row r="23" spans="1:8" ht="26.25" x14ac:dyDescent="0.25">
      <c r="A23" s="74"/>
      <c r="B23" s="32" t="s">
        <v>217</v>
      </c>
      <c r="C23" s="12"/>
      <c r="D23" s="24" t="s">
        <v>41</v>
      </c>
      <c r="E23" s="29">
        <f>1.15*6</f>
        <v>6.8999999999999995</v>
      </c>
      <c r="F23" s="43"/>
      <c r="G23" s="50"/>
      <c r="H23" s="51"/>
    </row>
    <row r="24" spans="1:8" x14ac:dyDescent="0.25">
      <c r="A24" s="22" t="s">
        <v>220</v>
      </c>
      <c r="B24" s="12" t="s">
        <v>215</v>
      </c>
      <c r="C24" s="12"/>
      <c r="D24" s="24"/>
      <c r="E24" s="29"/>
      <c r="F24" s="43"/>
      <c r="G24" s="50"/>
      <c r="H24" s="51"/>
    </row>
    <row r="25" spans="1:8" ht="52.5" x14ac:dyDescent="0.25">
      <c r="A25" s="74"/>
      <c r="B25" s="32" t="s">
        <v>214</v>
      </c>
      <c r="C25" s="12"/>
      <c r="D25" s="24" t="s">
        <v>41</v>
      </c>
      <c r="E25" s="29">
        <f>1.1*4+0.9*2</f>
        <v>6.2</v>
      </c>
      <c r="F25" s="43"/>
      <c r="G25" s="50"/>
      <c r="H25" s="51"/>
    </row>
    <row r="26" spans="1:8" x14ac:dyDescent="0.25">
      <c r="A26" s="22" t="s">
        <v>216</v>
      </c>
      <c r="B26" s="12" t="s">
        <v>212</v>
      </c>
      <c r="C26" s="12"/>
      <c r="D26" s="24"/>
      <c r="E26" s="29"/>
      <c r="F26" s="43"/>
      <c r="G26" s="50"/>
      <c r="H26" s="51"/>
    </row>
    <row r="27" spans="1:8" x14ac:dyDescent="0.25">
      <c r="A27" s="74"/>
      <c r="B27" s="32" t="s">
        <v>209</v>
      </c>
      <c r="C27" s="12"/>
      <c r="D27" s="24" t="s">
        <v>41</v>
      </c>
      <c r="E27" s="29">
        <f>14*2</f>
        <v>28</v>
      </c>
      <c r="F27" s="43"/>
      <c r="G27" s="50"/>
      <c r="H27" s="51"/>
    </row>
    <row r="28" spans="1:8" ht="30" x14ac:dyDescent="0.25">
      <c r="A28" s="74"/>
      <c r="B28" s="99" t="s">
        <v>211</v>
      </c>
      <c r="C28" s="12"/>
      <c r="D28" s="24"/>
      <c r="E28" s="29"/>
      <c r="F28" s="43"/>
      <c r="G28" s="50"/>
      <c r="H28" s="51"/>
    </row>
    <row r="29" spans="1:8" x14ac:dyDescent="0.25">
      <c r="A29" s="74"/>
      <c r="B29" s="12"/>
      <c r="C29" s="12"/>
      <c r="D29" s="24"/>
      <c r="E29" s="29"/>
      <c r="F29" s="43"/>
      <c r="G29" s="50"/>
      <c r="H29" s="51"/>
    </row>
    <row r="30" spans="1:8" x14ac:dyDescent="0.25">
      <c r="A30" s="74"/>
      <c r="B30" s="97" t="s">
        <v>174</v>
      </c>
      <c r="C30" s="12"/>
      <c r="D30" s="24"/>
      <c r="E30" s="29"/>
      <c r="F30" s="43"/>
      <c r="G30" s="50"/>
      <c r="H30" s="51"/>
    </row>
    <row r="31" spans="1:8" ht="30" x14ac:dyDescent="0.25">
      <c r="A31" s="22" t="s">
        <v>213</v>
      </c>
      <c r="B31" s="17" t="s">
        <v>210</v>
      </c>
      <c r="C31" s="12"/>
      <c r="D31" s="24"/>
      <c r="E31" s="29"/>
      <c r="F31" s="43"/>
      <c r="G31" s="50"/>
      <c r="H31" s="51"/>
    </row>
    <row r="32" spans="1:8" x14ac:dyDescent="0.25">
      <c r="A32" s="74"/>
      <c r="B32" s="32" t="s">
        <v>209</v>
      </c>
      <c r="C32" s="12"/>
      <c r="D32" s="24" t="s">
        <v>41</v>
      </c>
      <c r="E32" s="29">
        <f>14*2</f>
        <v>28</v>
      </c>
      <c r="F32" s="43"/>
      <c r="G32" s="50"/>
      <c r="H32" s="51"/>
    </row>
    <row r="33" spans="1:8" ht="60" x14ac:dyDescent="0.25">
      <c r="A33" s="22" t="s">
        <v>208</v>
      </c>
      <c r="B33" s="17" t="s">
        <v>207</v>
      </c>
      <c r="C33" s="12"/>
      <c r="D33" s="24"/>
      <c r="E33" s="29"/>
      <c r="F33" s="43"/>
      <c r="G33" s="50"/>
      <c r="H33" s="51"/>
    </row>
    <row r="34" spans="1:8" x14ac:dyDescent="0.25">
      <c r="A34" s="74"/>
      <c r="B34" s="33" t="s">
        <v>206</v>
      </c>
      <c r="C34" s="12"/>
      <c r="D34" s="24" t="s">
        <v>24</v>
      </c>
      <c r="E34" s="29">
        <v>2</v>
      </c>
      <c r="F34" s="43"/>
      <c r="G34" s="50"/>
      <c r="H34" s="51"/>
    </row>
    <row r="35" spans="1:8" ht="60" x14ac:dyDescent="0.25">
      <c r="A35" s="22" t="s">
        <v>332</v>
      </c>
      <c r="B35" s="17" t="s">
        <v>204</v>
      </c>
      <c r="C35" s="12"/>
      <c r="D35" s="24"/>
      <c r="E35" s="29"/>
      <c r="F35" s="43"/>
      <c r="G35" s="50"/>
      <c r="H35" s="51"/>
    </row>
    <row r="36" spans="1:8" x14ac:dyDescent="0.25">
      <c r="A36" s="74"/>
      <c r="B36" s="33" t="s">
        <v>203</v>
      </c>
      <c r="C36" s="12"/>
      <c r="D36" s="24" t="s">
        <v>41</v>
      </c>
      <c r="E36" s="29">
        <f>1.5+4.5+0.5+0.5+4.5</f>
        <v>11.5</v>
      </c>
      <c r="F36" s="43"/>
      <c r="G36" s="50"/>
      <c r="H36" s="51"/>
    </row>
    <row r="37" spans="1:8" x14ac:dyDescent="0.25">
      <c r="A37" s="74"/>
      <c r="B37" s="12"/>
      <c r="C37" s="12"/>
      <c r="D37" s="24"/>
      <c r="E37" s="29"/>
      <c r="F37" s="43"/>
      <c r="G37" s="50"/>
      <c r="H37" s="51"/>
    </row>
    <row r="38" spans="1:8" x14ac:dyDescent="0.25">
      <c r="A38" s="74"/>
      <c r="B38" s="97" t="s">
        <v>202</v>
      </c>
      <c r="C38" s="12"/>
      <c r="D38" s="24"/>
      <c r="E38" s="29"/>
      <c r="F38" s="43"/>
      <c r="G38" s="50"/>
      <c r="H38" s="51"/>
    </row>
    <row r="39" spans="1:8" ht="45" x14ac:dyDescent="0.25">
      <c r="A39" s="22" t="s">
        <v>205</v>
      </c>
      <c r="B39" s="17" t="s">
        <v>200</v>
      </c>
      <c r="C39" s="12"/>
      <c r="D39" s="24"/>
      <c r="E39" s="29"/>
      <c r="F39" s="43"/>
      <c r="G39" s="50"/>
      <c r="H39" s="51"/>
    </row>
    <row r="40" spans="1:8" x14ac:dyDescent="0.25">
      <c r="A40" s="74"/>
      <c r="B40" s="33" t="s">
        <v>199</v>
      </c>
      <c r="C40" s="12"/>
      <c r="D40" s="24" t="s">
        <v>27</v>
      </c>
      <c r="E40" s="29">
        <v>6</v>
      </c>
      <c r="F40" s="43"/>
      <c r="G40" s="50"/>
      <c r="H40" s="51"/>
    </row>
    <row r="41" spans="1:8" ht="30" x14ac:dyDescent="0.25">
      <c r="A41" s="22" t="s">
        <v>201</v>
      </c>
      <c r="B41" s="17" t="s">
        <v>197</v>
      </c>
      <c r="C41" s="12"/>
      <c r="D41" s="24"/>
      <c r="E41" s="29"/>
      <c r="F41" s="43"/>
      <c r="G41" s="50"/>
      <c r="H41" s="51"/>
    </row>
    <row r="42" spans="1:8" x14ac:dyDescent="0.25">
      <c r="A42" s="74"/>
      <c r="B42" s="33" t="s">
        <v>196</v>
      </c>
      <c r="C42" s="12"/>
      <c r="D42" s="24" t="s">
        <v>27</v>
      </c>
      <c r="E42" s="29">
        <v>2</v>
      </c>
      <c r="F42" s="43"/>
      <c r="G42" s="50"/>
      <c r="H42" s="51"/>
    </row>
    <row r="43" spans="1:8" ht="26.25" x14ac:dyDescent="0.25">
      <c r="A43" s="74"/>
      <c r="B43" s="32" t="s">
        <v>195</v>
      </c>
      <c r="C43" s="12"/>
      <c r="D43" s="24" t="s">
        <v>27</v>
      </c>
      <c r="E43" s="29">
        <v>1</v>
      </c>
      <c r="F43" s="43"/>
      <c r="G43" s="50"/>
      <c r="H43" s="51"/>
    </row>
    <row r="44" spans="1:8" x14ac:dyDescent="0.25">
      <c r="A44" s="74"/>
      <c r="B44" s="12"/>
      <c r="C44" s="12"/>
      <c r="D44" s="24"/>
      <c r="E44" s="29"/>
      <c r="F44" s="43"/>
      <c r="G44" s="50"/>
      <c r="H44" s="51"/>
    </row>
    <row r="45" spans="1:8" x14ac:dyDescent="0.25">
      <c r="A45" s="74"/>
      <c r="B45" s="97" t="s">
        <v>194</v>
      </c>
      <c r="C45" s="12"/>
      <c r="D45" s="24"/>
      <c r="E45" s="29"/>
      <c r="F45" s="43"/>
      <c r="G45" s="50"/>
      <c r="H45" s="51"/>
    </row>
    <row r="46" spans="1:8" x14ac:dyDescent="0.25">
      <c r="A46" s="74"/>
      <c r="B46" s="98" t="s">
        <v>193</v>
      </c>
      <c r="C46" s="12"/>
      <c r="D46" s="24"/>
      <c r="E46" s="29"/>
      <c r="F46" s="43"/>
      <c r="G46" s="50"/>
      <c r="H46" s="51"/>
    </row>
    <row r="47" spans="1:8" x14ac:dyDescent="0.25">
      <c r="A47" s="22" t="s">
        <v>198</v>
      </c>
      <c r="B47" s="12" t="s">
        <v>191</v>
      </c>
      <c r="C47" s="12"/>
      <c r="D47" s="24"/>
      <c r="E47" s="29"/>
      <c r="F47" s="43"/>
      <c r="G47" s="50"/>
      <c r="H47" s="51"/>
    </row>
    <row r="48" spans="1:8" ht="26.25" x14ac:dyDescent="0.25">
      <c r="A48" s="74"/>
      <c r="B48" s="32" t="s">
        <v>186</v>
      </c>
      <c r="C48" s="12"/>
      <c r="D48" s="24" t="s">
        <v>25</v>
      </c>
      <c r="E48" s="29">
        <v>4</v>
      </c>
      <c r="F48" s="43"/>
      <c r="G48" s="50"/>
      <c r="H48" s="51"/>
    </row>
    <row r="49" spans="1:8" ht="30" x14ac:dyDescent="0.25">
      <c r="A49" s="22" t="s">
        <v>192</v>
      </c>
      <c r="B49" s="17" t="s">
        <v>189</v>
      </c>
      <c r="C49" s="12"/>
      <c r="D49" s="24"/>
      <c r="E49" s="29"/>
      <c r="F49" s="43"/>
      <c r="G49" s="50"/>
      <c r="H49" s="51"/>
    </row>
    <row r="50" spans="1:8" ht="26.25" x14ac:dyDescent="0.25">
      <c r="A50" s="74"/>
      <c r="B50" s="32" t="s">
        <v>186</v>
      </c>
      <c r="C50" s="12"/>
      <c r="D50" s="24" t="s">
        <v>25</v>
      </c>
      <c r="E50" s="29">
        <v>4</v>
      </c>
      <c r="F50" s="43"/>
      <c r="G50" s="50"/>
      <c r="H50" s="51"/>
    </row>
    <row r="51" spans="1:8" ht="30" x14ac:dyDescent="0.25">
      <c r="A51" s="22" t="s">
        <v>190</v>
      </c>
      <c r="B51" s="17" t="s">
        <v>187</v>
      </c>
      <c r="C51" s="12"/>
      <c r="D51" s="24"/>
      <c r="E51" s="29"/>
      <c r="F51" s="43"/>
      <c r="G51" s="50"/>
      <c r="H51" s="51"/>
    </row>
    <row r="52" spans="1:8" ht="26.25" x14ac:dyDescent="0.25">
      <c r="A52" s="74"/>
      <c r="B52" s="32" t="s">
        <v>186</v>
      </c>
      <c r="C52" s="12"/>
      <c r="D52" s="24" t="s">
        <v>25</v>
      </c>
      <c r="E52" s="29">
        <v>4</v>
      </c>
      <c r="F52" s="43"/>
      <c r="G52" s="50"/>
      <c r="H52" s="51"/>
    </row>
    <row r="53" spans="1:8" ht="30" x14ac:dyDescent="0.25">
      <c r="A53" s="22" t="s">
        <v>188</v>
      </c>
      <c r="B53" s="17" t="s">
        <v>184</v>
      </c>
      <c r="C53" s="12"/>
      <c r="D53" s="24"/>
      <c r="E53" s="29"/>
      <c r="F53" s="43"/>
      <c r="G53" s="50"/>
      <c r="H53" s="51"/>
    </row>
    <row r="54" spans="1:8" ht="26.25" x14ac:dyDescent="0.25">
      <c r="A54" s="74"/>
      <c r="B54" s="32" t="s">
        <v>183</v>
      </c>
      <c r="C54" s="12"/>
      <c r="D54" s="24" t="s">
        <v>41</v>
      </c>
      <c r="E54" s="29">
        <v>4</v>
      </c>
      <c r="F54" s="43"/>
      <c r="G54" s="50"/>
      <c r="H54" s="51"/>
    </row>
    <row r="55" spans="1:8" ht="30" x14ac:dyDescent="0.25">
      <c r="A55" s="22" t="s">
        <v>185</v>
      </c>
      <c r="B55" s="17" t="s">
        <v>181</v>
      </c>
      <c r="C55" s="12"/>
      <c r="D55" s="24"/>
      <c r="E55" s="29"/>
      <c r="F55" s="43"/>
      <c r="G55" s="50"/>
      <c r="H55" s="51"/>
    </row>
    <row r="56" spans="1:8" x14ac:dyDescent="0.25">
      <c r="A56" s="74"/>
      <c r="B56" s="32" t="s">
        <v>180</v>
      </c>
      <c r="C56" s="12"/>
      <c r="D56" s="24" t="s">
        <v>41</v>
      </c>
      <c r="E56" s="29">
        <v>2</v>
      </c>
      <c r="F56" s="43"/>
      <c r="G56" s="50"/>
      <c r="H56" s="51"/>
    </row>
    <row r="57" spans="1:8" ht="75" x14ac:dyDescent="0.25">
      <c r="A57" s="22" t="s">
        <v>182</v>
      </c>
      <c r="B57" s="17" t="s">
        <v>400</v>
      </c>
      <c r="C57" s="12"/>
      <c r="D57" s="24"/>
      <c r="E57" s="29"/>
      <c r="F57" s="43"/>
      <c r="G57" s="50"/>
      <c r="H57" s="51"/>
    </row>
    <row r="58" spans="1:8" x14ac:dyDescent="0.25">
      <c r="A58" s="74"/>
      <c r="B58" s="32" t="s">
        <v>178</v>
      </c>
      <c r="C58" s="12"/>
      <c r="D58" s="24" t="s">
        <v>41</v>
      </c>
      <c r="E58" s="29">
        <v>3</v>
      </c>
      <c r="F58" s="43"/>
      <c r="G58" s="50"/>
      <c r="H58" s="51"/>
    </row>
    <row r="59" spans="1:8" ht="30" x14ac:dyDescent="0.25">
      <c r="A59" s="22" t="s">
        <v>179</v>
      </c>
      <c r="B59" s="17" t="s">
        <v>176</v>
      </c>
      <c r="C59" s="12"/>
      <c r="D59" s="24"/>
      <c r="E59" s="29"/>
      <c r="F59" s="43"/>
      <c r="G59" s="50"/>
      <c r="H59" s="51"/>
    </row>
    <row r="60" spans="1:8" x14ac:dyDescent="0.25">
      <c r="A60" s="74"/>
      <c r="B60" s="32" t="s">
        <v>175</v>
      </c>
      <c r="C60" s="12"/>
      <c r="D60" s="24" t="s">
        <v>41</v>
      </c>
      <c r="E60" s="29">
        <v>2</v>
      </c>
      <c r="F60" s="43"/>
      <c r="G60" s="50"/>
      <c r="H60" s="51"/>
    </row>
    <row r="61" spans="1:8" x14ac:dyDescent="0.25">
      <c r="A61" s="74"/>
      <c r="B61" s="12"/>
      <c r="C61" s="12"/>
      <c r="D61" s="24"/>
      <c r="E61" s="29"/>
      <c r="F61" s="43"/>
      <c r="G61" s="50"/>
      <c r="H61" s="51"/>
    </row>
    <row r="62" spans="1:8" x14ac:dyDescent="0.25">
      <c r="A62" s="74"/>
      <c r="B62" s="97" t="s">
        <v>174</v>
      </c>
      <c r="C62" s="12"/>
      <c r="D62" s="24"/>
      <c r="E62" s="29"/>
      <c r="F62" s="43"/>
      <c r="G62" s="50"/>
      <c r="H62" s="51"/>
    </row>
    <row r="63" spans="1:8" ht="30" x14ac:dyDescent="0.25">
      <c r="A63" s="22" t="s">
        <v>177</v>
      </c>
      <c r="B63" s="17" t="s">
        <v>172</v>
      </c>
      <c r="C63" s="12"/>
      <c r="D63" s="24"/>
      <c r="E63" s="29"/>
      <c r="F63" s="43"/>
      <c r="G63" s="50"/>
      <c r="H63" s="51"/>
    </row>
    <row r="64" spans="1:8" x14ac:dyDescent="0.25">
      <c r="A64" s="74"/>
      <c r="B64" s="33" t="s">
        <v>171</v>
      </c>
      <c r="C64" s="12"/>
      <c r="D64" s="24" t="s">
        <v>27</v>
      </c>
      <c r="E64" s="29">
        <v>1</v>
      </c>
      <c r="F64" s="43"/>
      <c r="G64" s="50"/>
      <c r="H64" s="51"/>
    </row>
    <row r="65" spans="1:8" ht="30" x14ac:dyDescent="0.25">
      <c r="A65" s="22" t="s">
        <v>173</v>
      </c>
      <c r="B65" s="17" t="s">
        <v>167</v>
      </c>
      <c r="C65" s="92" t="s">
        <v>166</v>
      </c>
      <c r="D65" s="24"/>
      <c r="E65" s="29"/>
      <c r="F65" s="43"/>
      <c r="G65" s="50"/>
      <c r="H65" s="51"/>
    </row>
    <row r="66" spans="1:8" x14ac:dyDescent="0.25">
      <c r="A66" s="74"/>
      <c r="B66" s="33" t="s">
        <v>165</v>
      </c>
      <c r="C66" s="12"/>
      <c r="D66" s="24" t="s">
        <v>27</v>
      </c>
      <c r="E66" s="29">
        <v>1</v>
      </c>
      <c r="F66" s="43"/>
      <c r="G66" s="50"/>
      <c r="H66" s="51"/>
    </row>
    <row r="67" spans="1:8" x14ac:dyDescent="0.25">
      <c r="A67" s="74"/>
      <c r="B67" s="12"/>
      <c r="C67" s="12"/>
      <c r="D67" s="24"/>
      <c r="E67" s="29"/>
      <c r="F67" s="43"/>
      <c r="G67" s="50"/>
      <c r="H67" s="51"/>
    </row>
    <row r="68" spans="1:8" x14ac:dyDescent="0.25">
      <c r="A68" s="74"/>
      <c r="B68" s="31" t="s">
        <v>29</v>
      </c>
      <c r="C68" s="12"/>
      <c r="D68" s="24"/>
      <c r="E68" s="29"/>
      <c r="F68" s="43"/>
      <c r="G68" s="50"/>
      <c r="H68" s="51"/>
    </row>
    <row r="69" spans="1:8" x14ac:dyDescent="0.25">
      <c r="A69" s="22" t="s">
        <v>170</v>
      </c>
      <c r="B69" s="12" t="s">
        <v>30</v>
      </c>
      <c r="C69" s="12"/>
      <c r="D69" s="24" t="s">
        <v>24</v>
      </c>
      <c r="E69" s="29">
        <v>1</v>
      </c>
      <c r="F69" s="43"/>
      <c r="G69" s="50"/>
      <c r="H69" s="51"/>
    </row>
    <row r="70" spans="1:8" ht="30" x14ac:dyDescent="0.25">
      <c r="A70" s="22" t="s">
        <v>169</v>
      </c>
      <c r="B70" s="17" t="s">
        <v>31</v>
      </c>
      <c r="C70" s="12"/>
      <c r="D70" s="24" t="s">
        <v>24</v>
      </c>
      <c r="E70" s="29">
        <v>1</v>
      </c>
      <c r="F70" s="43"/>
      <c r="G70" s="50"/>
      <c r="H70" s="51"/>
    </row>
    <row r="71" spans="1:8" ht="30" x14ac:dyDescent="0.25">
      <c r="A71" s="22" t="s">
        <v>168</v>
      </c>
      <c r="B71" s="17" t="s">
        <v>58</v>
      </c>
      <c r="C71" s="12"/>
      <c r="D71" s="24" t="s">
        <v>24</v>
      </c>
      <c r="E71" s="29">
        <v>1</v>
      </c>
      <c r="F71" s="43"/>
      <c r="G71" s="50"/>
      <c r="H71" s="51"/>
    </row>
    <row r="72" spans="1:8" ht="15.75" thickBot="1" x14ac:dyDescent="0.3">
      <c r="A72" s="73"/>
      <c r="B72" s="13"/>
      <c r="C72" s="13"/>
      <c r="D72" s="25"/>
      <c r="E72" s="30"/>
      <c r="F72" s="44"/>
      <c r="G72" s="52"/>
      <c r="H72" s="53"/>
    </row>
    <row r="73" spans="1:8" s="31" customFormat="1" ht="14.25" x14ac:dyDescent="0.2">
      <c r="A73" s="72" t="s">
        <v>20</v>
      </c>
      <c r="B73" s="36"/>
      <c r="C73" s="36"/>
      <c r="D73" s="71"/>
      <c r="E73" s="70"/>
      <c r="F73" s="69"/>
      <c r="G73" s="68"/>
      <c r="H73" s="54">
        <f>+SUM(H6:H72)</f>
        <v>0</v>
      </c>
    </row>
    <row r="74" spans="1:8" s="31" customFormat="1" ht="14.25" x14ac:dyDescent="0.2">
      <c r="A74" s="67" t="s">
        <v>28</v>
      </c>
      <c r="B74" s="38"/>
      <c r="C74" s="38"/>
      <c r="D74" s="66"/>
      <c r="E74" s="65"/>
      <c r="F74" s="64"/>
      <c r="G74" s="63"/>
      <c r="H74" s="55">
        <f>+H73*0.1</f>
        <v>0</v>
      </c>
    </row>
    <row r="75" spans="1:8" s="31" customFormat="1" thickBot="1" x14ac:dyDescent="0.25">
      <c r="A75" s="62" t="s">
        <v>21</v>
      </c>
      <c r="B75" s="40"/>
      <c r="C75" s="40"/>
      <c r="D75" s="61"/>
      <c r="E75" s="60"/>
      <c r="F75" s="59"/>
      <c r="G75" s="58"/>
      <c r="H75" s="56">
        <f>+H74+H73</f>
        <v>0</v>
      </c>
    </row>
    <row r="76" spans="1:8" ht="15.75" thickBot="1" x14ac:dyDescent="0.3"/>
    <row r="77" spans="1:8" ht="15.75" thickBot="1" x14ac:dyDescent="0.3">
      <c r="A77" s="114" t="s">
        <v>22</v>
      </c>
      <c r="B77" s="115"/>
      <c r="C77" s="114" t="s">
        <v>23</v>
      </c>
      <c r="D77" s="116"/>
      <c r="E77" s="116"/>
      <c r="F77" s="116"/>
      <c r="G77" s="116"/>
      <c r="H77" s="115"/>
    </row>
    <row r="78" spans="1:8" ht="128.25" customHeight="1" thickBot="1" x14ac:dyDescent="0.3">
      <c r="A78" s="114"/>
      <c r="B78" s="115"/>
      <c r="C78" s="114"/>
      <c r="D78" s="116"/>
      <c r="E78" s="116"/>
      <c r="F78" s="116"/>
      <c r="G78" s="116"/>
      <c r="H78" s="115"/>
    </row>
  </sheetData>
  <mergeCells count="7">
    <mergeCell ref="A77:B77"/>
    <mergeCell ref="A78:B78"/>
    <mergeCell ref="C77:H77"/>
    <mergeCell ref="C78:H78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3A7DE-BE92-D64F-9AE4-2B7B3CCEAB45}">
  <sheetPr>
    <pageSetUpPr fitToPage="1"/>
  </sheetPr>
  <dimension ref="A1:G70"/>
  <sheetViews>
    <sheetView view="pageBreakPreview" topLeftCell="A38" zoomScaleNormal="100" zoomScaleSheetLayoutView="100" workbookViewId="0">
      <selection activeCell="I58" sqref="I58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110"/>
      <c r="B3" s="110"/>
      <c r="C3" s="110"/>
      <c r="D3" s="110"/>
      <c r="E3" s="11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111" t="s">
        <v>0</v>
      </c>
      <c r="B13" s="111"/>
      <c r="C13" s="111"/>
      <c r="D13" s="111"/>
      <c r="E13" s="111"/>
      <c r="F13" s="111"/>
      <c r="G13" s="11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112" t="s">
        <v>1</v>
      </c>
      <c r="F17" s="11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113" t="s">
        <v>2</v>
      </c>
      <c r="B24" s="113"/>
      <c r="C24" s="113"/>
      <c r="D24" s="113"/>
      <c r="E24" s="113"/>
      <c r="F24" s="113"/>
      <c r="G24" s="113"/>
    </row>
    <row r="25" spans="1:7" ht="26.25" x14ac:dyDescent="0.25">
      <c r="A25" s="109" t="s">
        <v>3</v>
      </c>
      <c r="B25" s="109"/>
      <c r="C25" s="109"/>
      <c r="D25" s="109"/>
      <c r="E25" s="109"/>
      <c r="F25" s="109"/>
      <c r="G25" s="109"/>
    </row>
    <row r="26" spans="1:7" ht="26.25" x14ac:dyDescent="0.25">
      <c r="A26" s="109" t="s">
        <v>4</v>
      </c>
      <c r="B26" s="109"/>
      <c r="C26" s="109"/>
      <c r="D26" s="109"/>
      <c r="E26" s="109"/>
      <c r="F26" s="109"/>
      <c r="G26" s="109"/>
    </row>
    <row r="27" spans="1:7" x14ac:dyDescent="0.25">
      <c r="A27" s="105"/>
      <c r="B27" s="105"/>
      <c r="C27" s="105"/>
      <c r="D27" s="105"/>
      <c r="E27" s="105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106" t="s">
        <v>5</v>
      </c>
      <c r="B31" s="106"/>
      <c r="C31" s="106"/>
      <c r="D31" s="106"/>
      <c r="E31" s="106"/>
      <c r="F31" s="106"/>
      <c r="G31" s="106"/>
    </row>
    <row r="32" spans="1:7" ht="23.25" x14ac:dyDescent="0.25">
      <c r="A32" s="107" t="s">
        <v>6</v>
      </c>
      <c r="B32" s="107"/>
      <c r="C32" s="107"/>
      <c r="D32" s="107"/>
      <c r="E32" s="107"/>
      <c r="F32" s="107"/>
      <c r="G32" s="107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108" t="s">
        <v>33</v>
      </c>
      <c r="B38" s="108"/>
      <c r="C38" s="108"/>
      <c r="D38" s="108"/>
      <c r="E38" s="108"/>
      <c r="F38" s="108"/>
      <c r="G38" s="108"/>
    </row>
    <row r="39" spans="1:7" ht="39.75" customHeight="1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108" t="s">
        <v>235</v>
      </c>
      <c r="B41" s="108"/>
      <c r="C41" s="108"/>
      <c r="D41" s="108"/>
      <c r="E41" s="108"/>
      <c r="F41" s="108"/>
      <c r="G41" s="108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101" t="s">
        <v>7</v>
      </c>
      <c r="B65" s="101"/>
      <c r="C65" s="101"/>
      <c r="D65" s="101"/>
      <c r="E65" s="101"/>
      <c r="F65" s="101"/>
      <c r="G65" s="101"/>
    </row>
    <row r="66" spans="1:7" x14ac:dyDescent="0.25">
      <c r="A66" s="101" t="s">
        <v>8</v>
      </c>
      <c r="B66" s="101"/>
      <c r="C66" s="101"/>
      <c r="D66" s="101"/>
      <c r="E66" s="101"/>
      <c r="F66" s="101"/>
      <c r="G66" s="101"/>
    </row>
    <row r="67" spans="1:7" x14ac:dyDescent="0.25">
      <c r="A67" s="102" t="s">
        <v>9</v>
      </c>
      <c r="B67" s="103"/>
      <c r="C67" s="103"/>
      <c r="D67" s="103"/>
      <c r="E67" s="103"/>
      <c r="F67" s="103"/>
      <c r="G67" s="103"/>
    </row>
    <row r="68" spans="1:7" x14ac:dyDescent="0.25">
      <c r="A68" s="104" t="s">
        <v>10</v>
      </c>
      <c r="B68" s="104"/>
      <c r="C68" s="104"/>
      <c r="D68" s="104"/>
      <c r="E68" s="104"/>
      <c r="F68" s="104"/>
      <c r="G68" s="104"/>
    </row>
    <row r="69" spans="1:7" x14ac:dyDescent="0.25">
      <c r="A69" s="104" t="s">
        <v>32</v>
      </c>
      <c r="B69" s="104"/>
      <c r="C69" s="104"/>
      <c r="D69" s="104"/>
      <c r="E69" s="104"/>
      <c r="F69" s="104"/>
      <c r="G69" s="104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001D303C-93C7-3F47-9993-AEC79378D73D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9</vt:i4>
      </vt:variant>
    </vt:vector>
  </HeadingPairs>
  <TitlesOfParts>
    <vt:vector size="31" baseType="lpstr">
      <vt:lpstr>PDG DEMOL DECONTA MEMBRANE</vt:lpstr>
      <vt:lpstr>DPGF DEMOL DECONTA MEMBRANE</vt:lpstr>
      <vt:lpstr>PDG GO</vt:lpstr>
      <vt:lpstr>DPGF GO</vt:lpstr>
      <vt:lpstr>PDG CHARP</vt:lpstr>
      <vt:lpstr>DPGF CHARP</vt:lpstr>
      <vt:lpstr>PDG ETANCH</vt:lpstr>
      <vt:lpstr>DPGF ETANCH</vt:lpstr>
      <vt:lpstr>PDG MENUI EXT</vt:lpstr>
      <vt:lpstr>DPGF MENUI EXT</vt:lpstr>
      <vt:lpstr>PDG MENUI INT</vt:lpstr>
      <vt:lpstr>DPGF MENUI INT</vt:lpstr>
      <vt:lpstr>PDG PLATRE</vt:lpstr>
      <vt:lpstr>DPGF PLATRE</vt:lpstr>
      <vt:lpstr>PDG CARRELAGE</vt:lpstr>
      <vt:lpstr>DPGF CARRELAGE</vt:lpstr>
      <vt:lpstr>PDG PEINT</vt:lpstr>
      <vt:lpstr>DPGF PEINT</vt:lpstr>
      <vt:lpstr>PDG ELECT</vt:lpstr>
      <vt:lpstr>DPGF</vt:lpstr>
      <vt:lpstr>PDG PLOMB</vt:lpstr>
      <vt:lpstr>DPGF PLOMB</vt:lpstr>
      <vt:lpstr>'PDG CHARP'!Zone_d_impression</vt:lpstr>
      <vt:lpstr>'PDG ELECT'!Zone_d_impression</vt:lpstr>
      <vt:lpstr>'PDG ETANCH'!Zone_d_impression</vt:lpstr>
      <vt:lpstr>'PDG GO'!Zone_d_impression</vt:lpstr>
      <vt:lpstr>'PDG MENUI EXT'!Zone_d_impression</vt:lpstr>
      <vt:lpstr>'PDG MENUI INT'!Zone_d_impression</vt:lpstr>
      <vt:lpstr>'PDG PEINT'!Zone_d_impression</vt:lpstr>
      <vt:lpstr>'PDG PLATRE'!Zone_d_impression</vt:lpstr>
      <vt:lpstr>'PDG PLOMB'!Zone_d_impression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Conseil Bat56</dc:creator>
  <cp:lastModifiedBy>Fabrice Corlay</cp:lastModifiedBy>
  <cp:lastPrinted>2024-12-31T08:56:13Z</cp:lastPrinted>
  <dcterms:created xsi:type="dcterms:W3CDTF">2024-12-31T08:40:01Z</dcterms:created>
  <dcterms:modified xsi:type="dcterms:W3CDTF">2025-03-07T11:55:12Z</dcterms:modified>
</cp:coreProperties>
</file>